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anaproseuy-my.sharepoint.com/personal/rfonseca_anaprose_com_uy/Documents/Documentos/ANAPROSE/Precios de referencia/"/>
    </mc:Choice>
  </mc:AlternateContent>
  <xr:revisionPtr revIDLastSave="381" documentId="8_{11116DBA-E4A2-4C2A-9924-E4954165D602}" xr6:coauthVersionLast="47" xr6:coauthVersionMax="47" xr10:uidLastSave="{1B71007F-0509-4A58-B8E7-29DCF7636804}"/>
  <bookViews>
    <workbookView xWindow="-108" yWindow="-108" windowWidth="23256" windowHeight="12456" tabRatio="438" xr2:uid="{00000000-000D-0000-FFFF-FFFF00000000}"/>
  </bookViews>
  <sheets>
    <sheet name="CULTIVOS DE INVIERNO" sheetId="5" r:id="rId1"/>
    <sheet name="FORRAJERAS" sheetId="6" r:id="rId2"/>
    <sheet name="CULTIVOS DE VERANO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5" l="1"/>
  <c r="N9" i="5"/>
  <c r="N8" i="5"/>
  <c r="N6" i="5"/>
  <c r="N4" i="5"/>
  <c r="D17" i="7"/>
  <c r="D16" i="7"/>
  <c r="D15" i="7"/>
  <c r="D14" i="7"/>
  <c r="D13" i="7"/>
  <c r="D10" i="7"/>
  <c r="D9" i="7"/>
  <c r="D8" i="7"/>
  <c r="D5" i="7"/>
  <c r="D4" i="7"/>
  <c r="F17" i="7"/>
  <c r="F16" i="7"/>
  <c r="F15" i="7"/>
  <c r="F14" i="7"/>
  <c r="F13" i="7"/>
  <c r="F10" i="7"/>
  <c r="F9" i="7"/>
  <c r="F8" i="7"/>
  <c r="F5" i="7"/>
  <c r="F4" i="7"/>
  <c r="N29" i="6"/>
  <c r="D29" i="6"/>
  <c r="L28" i="6"/>
  <c r="N26" i="6"/>
  <c r="F25" i="6"/>
  <c r="N23" i="6"/>
  <c r="H23" i="6"/>
  <c r="F21" i="6"/>
  <c r="D21" i="6"/>
  <c r="L20" i="6"/>
  <c r="N19" i="6"/>
  <c r="J17" i="6"/>
  <c r="F17" i="6"/>
  <c r="D17" i="6"/>
  <c r="H16" i="6"/>
  <c r="H15" i="6"/>
  <c r="N9" i="6"/>
  <c r="F9" i="6"/>
  <c r="D9" i="6"/>
  <c r="J9" i="5"/>
  <c r="D9" i="5"/>
  <c r="J14" i="7" l="1"/>
  <c r="F9" i="5"/>
  <c r="D6" i="5"/>
  <c r="J4" i="5"/>
  <c r="J6" i="5"/>
  <c r="D4" i="5"/>
  <c r="L4" i="7"/>
  <c r="L13" i="7"/>
  <c r="J13" i="7"/>
  <c r="J4" i="7"/>
  <c r="L8" i="7"/>
  <c r="H15" i="7"/>
  <c r="L5" i="7"/>
  <c r="J8" i="7"/>
  <c r="J17" i="7"/>
  <c r="L15" i="7"/>
  <c r="H4" i="7"/>
  <c r="L14" i="7"/>
  <c r="J15" i="7"/>
  <c r="J5" i="7"/>
  <c r="H5" i="7"/>
  <c r="L17" i="7"/>
  <c r="H17" i="7"/>
  <c r="J16" i="7"/>
  <c r="J10" i="7"/>
  <c r="L9" i="7"/>
  <c r="H9" i="7"/>
  <c r="L16" i="7"/>
  <c r="H16" i="7"/>
  <c r="H14" i="7"/>
  <c r="H13" i="7"/>
  <c r="L10" i="7"/>
  <c r="H10" i="7"/>
  <c r="J9" i="7"/>
  <c r="H8" i="7"/>
  <c r="D25" i="6"/>
  <c r="D22" i="6"/>
  <c r="D26" i="6"/>
  <c r="D20" i="6"/>
  <c r="D16" i="6"/>
  <c r="D19" i="6"/>
  <c r="N7" i="6"/>
  <c r="L7" i="6"/>
  <c r="H7" i="6"/>
  <c r="N6" i="6"/>
  <c r="H6" i="6"/>
  <c r="D6" i="6"/>
  <c r="N5" i="6"/>
  <c r="D5" i="6"/>
  <c r="L9" i="6"/>
  <c r="L29" i="6"/>
  <c r="L21" i="6"/>
  <c r="N28" i="6"/>
  <c r="D23" i="6"/>
  <c r="J23" i="6"/>
  <c r="N22" i="6"/>
  <c r="N21" i="6"/>
  <c r="H20" i="6"/>
  <c r="J19" i="6"/>
  <c r="L17" i="6"/>
  <c r="H17" i="6"/>
  <c r="F15" i="6"/>
  <c r="D15" i="6"/>
  <c r="J13" i="6"/>
  <c r="H13" i="6"/>
  <c r="F13" i="6"/>
  <c r="D13" i="6"/>
  <c r="N12" i="6"/>
  <c r="L12" i="6"/>
  <c r="J12" i="6"/>
  <c r="H12" i="6"/>
  <c r="F12" i="6"/>
  <c r="D12" i="6"/>
  <c r="N11" i="6"/>
  <c r="L11" i="6"/>
  <c r="J11" i="6"/>
  <c r="D11" i="6"/>
  <c r="D7" i="6"/>
  <c r="J6" i="6"/>
  <c r="F5" i="6"/>
  <c r="J25" i="6"/>
  <c r="J22" i="6"/>
  <c r="H21" i="6"/>
  <c r="N20" i="6"/>
  <c r="L19" i="6"/>
  <c r="H19" i="6"/>
  <c r="J9" i="6"/>
  <c r="L6" i="6"/>
  <c r="J5" i="6"/>
  <c r="H29" i="6"/>
  <c r="L23" i="6"/>
  <c r="L22" i="6"/>
  <c r="F22" i="6"/>
  <c r="F19" i="6"/>
  <c r="N17" i="6"/>
  <c r="F29" i="6"/>
  <c r="J28" i="6"/>
  <c r="H28" i="6"/>
  <c r="F23" i="6"/>
  <c r="F7" i="6"/>
  <c r="L5" i="6"/>
  <c r="J29" i="6"/>
  <c r="F28" i="6"/>
  <c r="D28" i="6"/>
  <c r="L26" i="6"/>
  <c r="F26" i="6"/>
  <c r="N25" i="6"/>
  <c r="L25" i="6"/>
  <c r="H25" i="6"/>
  <c r="H22" i="6"/>
  <c r="J21" i="6"/>
  <c r="J20" i="6"/>
  <c r="F20" i="6"/>
  <c r="J16" i="6"/>
  <c r="F16" i="6"/>
  <c r="J15" i="6"/>
  <c r="H9" i="6"/>
  <c r="J7" i="6"/>
  <c r="F6" i="6"/>
  <c r="H5" i="6"/>
  <c r="N15" i="6"/>
  <c r="L15" i="6"/>
  <c r="L13" i="6"/>
  <c r="N13" i="6"/>
  <c r="H11" i="6"/>
  <c r="F11" i="6"/>
  <c r="F8" i="5"/>
  <c r="H4" i="5"/>
  <c r="J8" i="5"/>
  <c r="D8" i="5"/>
  <c r="F6" i="5"/>
  <c r="F4" i="5"/>
  <c r="H6" i="5"/>
  <c r="H9" i="5"/>
  <c r="H8" i="5"/>
  <c r="L9" i="5"/>
  <c r="L8" i="5"/>
  <c r="L6" i="5"/>
  <c r="L4" i="5"/>
  <c r="N30" i="6" l="1"/>
  <c r="L30" i="6"/>
  <c r="H30" i="6"/>
  <c r="F30" i="6"/>
  <c r="J30" i="6"/>
  <c r="D30" i="6"/>
</calcChain>
</file>

<file path=xl/sharedStrings.xml><?xml version="1.0" encoding="utf-8"?>
<sst xmlns="http://schemas.openxmlformats.org/spreadsheetml/2006/main" count="115" uniqueCount="81">
  <si>
    <t>Trigos</t>
  </si>
  <si>
    <t>Cebada Forrajera</t>
  </si>
  <si>
    <t>Colza</t>
  </si>
  <si>
    <t>Híbridos</t>
  </si>
  <si>
    <t>Variedades</t>
  </si>
  <si>
    <t>Cebada</t>
  </si>
  <si>
    <t>Cultivos</t>
  </si>
  <si>
    <t>PRECIOS DE REFERENCIA CULTIVOS DE INVIERNO
(U$S/Kg)</t>
  </si>
  <si>
    <t>Materiales</t>
  </si>
  <si>
    <t>Var
21/20</t>
  </si>
  <si>
    <t>Var
22/21</t>
  </si>
  <si>
    <t>Var
23/22</t>
  </si>
  <si>
    <t>Var
24/23</t>
  </si>
  <si>
    <t>Var
25/24</t>
  </si>
  <si>
    <t>Var
26/25</t>
  </si>
  <si>
    <t>Avenas: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</si>
  <si>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Palatino Linotype"/>
        <family val="1"/>
      </rPr>
      <t>Byzantinas</t>
    </r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</si>
  <si>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Palatino Linotype"/>
        <family val="1"/>
      </rPr>
      <t>Sativas</t>
    </r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</si>
  <si>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Palatino Linotype"/>
        <family val="1"/>
      </rPr>
      <t>Negras</t>
    </r>
  </si>
  <si>
    <r>
      <t xml:space="preserve"> </t>
    </r>
    <r>
      <rPr>
        <b/>
        <sz val="11"/>
        <color theme="1"/>
        <rFont val="Palatino Linotype"/>
        <family val="1"/>
      </rPr>
      <t>Raigrás anual: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</si>
  <si>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Palatino Linotype"/>
        <family val="1"/>
      </rPr>
      <t>E 284</t>
    </r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</si>
  <si>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Palatino Linotype"/>
        <family val="1"/>
      </rPr>
      <t>Privados</t>
    </r>
  </si>
  <si>
    <r>
      <t>a.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Palatino Linotype"/>
        <family val="1"/>
      </rPr>
      <t>Diploides</t>
    </r>
  </si>
  <si>
    <r>
      <t>b.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Palatino Linotype"/>
        <family val="1"/>
      </rPr>
      <t>Tetraploides</t>
    </r>
  </si>
  <si>
    <r>
      <t>c.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Palatino Linotype"/>
        <family val="1"/>
      </rPr>
      <t>Itálicos</t>
    </r>
  </si>
  <si>
    <t>Festucas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</si>
  <si>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Palatino Linotype"/>
        <family val="1"/>
      </rPr>
      <t>Tacuabé</t>
    </r>
  </si>
  <si>
    <t>2. Otras Públicas</t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</si>
  <si>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Palatino Linotype"/>
        <family val="1"/>
      </rPr>
      <t>Privadas</t>
    </r>
  </si>
  <si>
    <r>
      <t> </t>
    </r>
    <r>
      <rPr>
        <b/>
        <sz val="11"/>
        <color theme="1"/>
        <rFont val="Palatino Linotype"/>
        <family val="1"/>
      </rPr>
      <t>Dactylis: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</si>
  <si>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Palatino Linotype"/>
        <family val="1"/>
      </rPr>
      <t>Oberón</t>
    </r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</si>
  <si>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Palatino Linotype"/>
        <family val="1"/>
      </rPr>
      <t>Privadas</t>
    </r>
  </si>
  <si>
    <t>Trébol blanco</t>
  </si>
  <si>
    <t>Trébol rojo</t>
  </si>
  <si>
    <t>Lotus Corniculatus</t>
  </si>
  <si>
    <t>Alfalfas:</t>
  </si>
  <si>
    <t>1. Chaná</t>
  </si>
  <si>
    <t>Achicoria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</si>
  <si>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Palatino Linotype"/>
        <family val="1"/>
      </rPr>
      <t>Lacerta</t>
    </r>
  </si>
  <si>
    <t>PROMEDIO</t>
  </si>
  <si>
    <t>PRECIOS HISTÓRICOS Y SU RELACIÓN CON EL NOVILLO Y LA LECHE</t>
  </si>
  <si>
    <t>Nov/Sem</t>
  </si>
  <si>
    <t>Sem/leche</t>
  </si>
  <si>
    <t>1.      Byzantinas</t>
  </si>
  <si>
    <t>2.      Sativas</t>
  </si>
  <si>
    <t>3.      Negras</t>
  </si>
  <si>
    <t xml:space="preserve"> Raigrás anual:</t>
  </si>
  <si>
    <t>1.      E 284</t>
  </si>
  <si>
    <t>2.      Privados</t>
  </si>
  <si>
    <t>a.      Diploides</t>
  </si>
  <si>
    <t>b.      Tetraploides</t>
  </si>
  <si>
    <t>c.       Itálicos</t>
  </si>
  <si>
    <t>1.      Tacuabé</t>
  </si>
  <si>
    <t>3.      Privadas</t>
  </si>
  <si>
    <t> Dactylis:</t>
  </si>
  <si>
    <t>1.      Oberón</t>
  </si>
  <si>
    <t>2.      Privadas</t>
  </si>
  <si>
    <t>1.      Lacerta</t>
  </si>
  <si>
    <t>2022 vs 2021</t>
  </si>
  <si>
    <t>2023 vs 2022</t>
  </si>
  <si>
    <t>2024 vs 2023</t>
  </si>
  <si>
    <t>Soja</t>
  </si>
  <si>
    <t>RR1</t>
  </si>
  <si>
    <t>Intacta</t>
  </si>
  <si>
    <t>Enlist</t>
  </si>
  <si>
    <t>Maíz*</t>
  </si>
  <si>
    <t>RR-Bt</t>
  </si>
  <si>
    <t>Viptera</t>
  </si>
  <si>
    <t>VT Triple Pro</t>
  </si>
  <si>
    <t>Sorgo</t>
  </si>
  <si>
    <t>Grano</t>
  </si>
  <si>
    <t>Forrajero</t>
  </si>
  <si>
    <t>Silero</t>
  </si>
  <si>
    <t>Sudan</t>
  </si>
  <si>
    <t>Moha</t>
  </si>
  <si>
    <t>* En maíz los precios son U$S/bolsa</t>
  </si>
  <si>
    <t>PRECIOS HISTÓRICOS Y SU VARIACIÓN CULTIVOS FORRAJEROS
(U$S/Kg)</t>
  </si>
  <si>
    <t>2025 vs 2024</t>
  </si>
  <si>
    <t>PRECIOS HISTÓRICOS Y SU VARIACIÓN CULTIVOS DE VERANO
(U$S/Kg)*</t>
  </si>
  <si>
    <t>2021 vs 2020</t>
  </si>
  <si>
    <t>2026 vs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</si>
</sst>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Palatino Linotype"/>
      <family val="2"/>
    </font>
    <font>
      <sz val="11"/>
      <color theme="1"/>
      <name val="Palatino Linotype"/>
      <family val="1"/>
    </font>
    <font>
      <sz val="12"/>
      <color theme="1"/>
      <name val="Palatino Linotype"/>
      <family val="2"/>
    </font>
    <font>
      <b/>
      <sz val="12"/>
      <color theme="1"/>
      <name val="Palatino Linotype"/>
      <family val="1"/>
    </font>
    <font>
      <b/>
      <sz val="11"/>
      <color theme="1"/>
      <name val="Palatino Linotype"/>
      <family val="1"/>
    </font>
    <font>
      <b/>
      <sz val="14"/>
      <color theme="1"/>
      <name val="Palatino Linotype"/>
      <family val="1"/>
    </font>
    <font>
      <sz val="7"/>
      <color theme="1"/>
      <name val="Times New Roman"/>
      <family val="1"/>
    </font>
    <font>
      <b/>
      <sz val="7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9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29" xfId="0" applyNumberForma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4" fontId="0" fillId="0" borderId="26" xfId="0" applyNumberFormat="1" applyBorder="1" applyAlignment="1">
      <alignment horizontal="center" vertical="center"/>
    </xf>
    <xf numFmtId="4" fontId="0" fillId="0" borderId="27" xfId="0" applyNumberFormat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4" fontId="0" fillId="0" borderId="20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0" fillId="0" borderId="3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9" fontId="0" fillId="0" borderId="21" xfId="0" applyNumberForma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4" fontId="0" fillId="0" borderId="30" xfId="0" applyNumberForma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4" fontId="0" fillId="0" borderId="37" xfId="0" applyNumberFormat="1" applyBorder="1" applyAlignment="1">
      <alignment horizontal="center" vertical="center"/>
    </xf>
    <xf numFmtId="4" fontId="0" fillId="0" borderId="23" xfId="0" applyNumberFormat="1" applyBorder="1" applyAlignment="1">
      <alignment horizontal="center" vertical="center"/>
    </xf>
    <xf numFmtId="4" fontId="0" fillId="0" borderId="38" xfId="0" applyNumberFormat="1" applyBorder="1" applyAlignment="1">
      <alignment horizontal="center" vertical="center"/>
    </xf>
    <xf numFmtId="4" fontId="0" fillId="0" borderId="2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9" fontId="0" fillId="2" borderId="11" xfId="1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9" fontId="0" fillId="2" borderId="20" xfId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9" fontId="0" fillId="2" borderId="8" xfId="1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9" fontId="0" fillId="2" borderId="15" xfId="1" applyFont="1" applyFill="1" applyBorder="1" applyAlignment="1">
      <alignment horizontal="center" vertical="center"/>
    </xf>
    <xf numFmtId="3" fontId="0" fillId="2" borderId="15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9" fontId="0" fillId="2" borderId="10" xfId="1" applyFont="1" applyFill="1" applyBorder="1" applyAlignment="1">
      <alignment horizontal="center" vertical="center"/>
    </xf>
    <xf numFmtId="9" fontId="0" fillId="2" borderId="31" xfId="1" applyFont="1" applyFill="1" applyBorder="1" applyAlignment="1">
      <alignment horizontal="center" vertical="center"/>
    </xf>
    <xf numFmtId="9" fontId="0" fillId="2" borderId="21" xfId="0" applyNumberFormat="1" applyFill="1" applyBorder="1" applyAlignment="1">
      <alignment horizontal="center" vertical="center"/>
    </xf>
    <xf numFmtId="9" fontId="0" fillId="2" borderId="13" xfId="0" applyNumberForma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2" fontId="0" fillId="2" borderId="30" xfId="1" applyNumberFormat="1" applyFont="1" applyFill="1" applyBorder="1" applyAlignment="1">
      <alignment horizontal="center" vertical="center"/>
    </xf>
    <xf numFmtId="2" fontId="0" fillId="2" borderId="37" xfId="0" applyNumberFormat="1" applyFill="1" applyBorder="1" applyAlignment="1">
      <alignment horizontal="center" vertical="center"/>
    </xf>
    <xf numFmtId="2" fontId="0" fillId="2" borderId="30" xfId="0" applyNumberFormat="1" applyFill="1" applyBorder="1" applyAlignment="1">
      <alignment horizontal="center" vertical="center"/>
    </xf>
    <xf numFmtId="2" fontId="0" fillId="2" borderId="38" xfId="1" applyNumberFormat="1" applyFont="1" applyFill="1" applyBorder="1" applyAlignment="1">
      <alignment horizontal="center" vertical="center"/>
    </xf>
    <xf numFmtId="2" fontId="0" fillId="2" borderId="30" xfId="1" applyNumberFormat="1" applyFont="1" applyFill="1" applyBorder="1" applyAlignment="1">
      <alignment vertical="center"/>
    </xf>
    <xf numFmtId="2" fontId="0" fillId="2" borderId="21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9" fontId="0" fillId="2" borderId="3" xfId="1" applyFont="1" applyFill="1" applyBorder="1" applyAlignment="1">
      <alignment horizontal="center" vertical="center"/>
    </xf>
    <xf numFmtId="9" fontId="0" fillId="2" borderId="6" xfId="1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9" fontId="0" fillId="2" borderId="21" xfId="1" applyFont="1" applyFill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3" fontId="0" fillId="2" borderId="20" xfId="0" applyNumberFormat="1" applyFill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4" fontId="0" fillId="0" borderId="21" xfId="0" applyNumberFormat="1" applyBorder="1" applyAlignment="1">
      <alignment horizontal="center" vertical="center"/>
    </xf>
    <xf numFmtId="9" fontId="0" fillId="2" borderId="13" xfId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0" fillId="2" borderId="30" xfId="1" applyNumberFormat="1" applyFont="1" applyFill="1" applyBorder="1" applyAlignment="1">
      <alignment horizontal="center" vertical="center"/>
    </xf>
    <xf numFmtId="2" fontId="0" fillId="2" borderId="38" xfId="1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 wrapText="1"/>
    </xf>
    <xf numFmtId="17" fontId="0" fillId="0" borderId="37" xfId="0" applyNumberFormat="1" applyBorder="1" applyAlignment="1">
      <alignment horizontal="center" vertical="center"/>
    </xf>
    <xf numFmtId="17" fontId="0" fillId="0" borderId="38" xfId="0" applyNumberFormat="1" applyBorder="1" applyAlignment="1">
      <alignment horizontal="center" vertical="center"/>
    </xf>
    <xf numFmtId="2" fontId="0" fillId="2" borderId="37" xfId="1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0" fillId="2" borderId="35" xfId="0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519AE-05AB-4932-A5C7-F3C5611E1BF6}">
  <sheetPr>
    <tabColor theme="7" tint="0.39997558519241921"/>
  </sheetPr>
  <dimension ref="A1:N35"/>
  <sheetViews>
    <sheetView tabSelected="1" workbookViewId="0">
      <selection activeCell="F12" sqref="F12"/>
    </sheetView>
  </sheetViews>
  <sheetFormatPr baseColWidth="10" defaultRowHeight="17.399999999999999" x14ac:dyDescent="0.4"/>
  <cols>
    <col min="1" max="1" width="14.3984375" style="2" bestFit="1" customWidth="1"/>
    <col min="2" max="3" width="5.3984375" style="2" bestFit="1" customWidth="1"/>
    <col min="4" max="4" width="12.5" style="2" customWidth="1"/>
    <col min="5" max="5" width="5.3984375" style="2" bestFit="1" customWidth="1"/>
    <col min="6" max="6" width="12.59765625" style="2" customWidth="1"/>
    <col min="7" max="7" width="5.3984375" style="2" bestFit="1" customWidth="1"/>
    <col min="8" max="8" width="11.8984375" style="2" bestFit="1" customWidth="1"/>
    <col min="9" max="9" width="5.3984375" style="2" bestFit="1" customWidth="1"/>
    <col min="10" max="10" width="12.5" style="2" customWidth="1"/>
    <col min="11" max="11" width="5.3984375" style="2" bestFit="1" customWidth="1"/>
    <col min="12" max="12" width="13" style="2" customWidth="1"/>
    <col min="13" max="13" width="5.3984375" style="2" bestFit="1" customWidth="1"/>
    <col min="14" max="14" width="12.3984375" style="2" customWidth="1"/>
    <col min="15" max="16384" width="11.19921875" style="2"/>
  </cols>
  <sheetData>
    <row r="1" spans="1:14" ht="21.6" customHeight="1" x14ac:dyDescent="0.4">
      <c r="A1" s="87" t="s">
        <v>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9"/>
    </row>
    <row r="2" spans="1:14" ht="23.4" customHeight="1" thickBot="1" x14ac:dyDescent="0.45">
      <c r="A2" s="90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2"/>
    </row>
    <row r="3" spans="1:14" x14ac:dyDescent="0.4">
      <c r="A3" s="11" t="s">
        <v>6</v>
      </c>
      <c r="B3" s="12">
        <v>2020</v>
      </c>
      <c r="C3" s="12">
        <v>2021</v>
      </c>
      <c r="D3" s="50" t="s">
        <v>79</v>
      </c>
      <c r="E3" s="12">
        <v>2022</v>
      </c>
      <c r="F3" s="50" t="s">
        <v>58</v>
      </c>
      <c r="G3" s="12">
        <v>2023</v>
      </c>
      <c r="H3" s="50" t="s">
        <v>59</v>
      </c>
      <c r="I3" s="12">
        <v>2024</v>
      </c>
      <c r="J3" s="50" t="s">
        <v>60</v>
      </c>
      <c r="K3" s="12">
        <v>2025</v>
      </c>
      <c r="L3" s="54" t="s">
        <v>77</v>
      </c>
      <c r="M3" s="12">
        <v>2026</v>
      </c>
      <c r="N3" s="54" t="s">
        <v>80</v>
      </c>
    </row>
    <row r="4" spans="1:14" x14ac:dyDescent="0.4">
      <c r="A4" s="13" t="s">
        <v>0</v>
      </c>
      <c r="B4" s="6">
        <v>0.50250000000000006</v>
      </c>
      <c r="C4" s="6">
        <v>0.55000000000000004</v>
      </c>
      <c r="D4" s="51">
        <f>+(C4/B4)-1</f>
        <v>9.4527363184079505E-2</v>
      </c>
      <c r="E4" s="6">
        <v>0.66</v>
      </c>
      <c r="F4" s="51">
        <f>+(E4/C4)-1</f>
        <v>0.19999999999999996</v>
      </c>
      <c r="G4" s="6">
        <v>0.8</v>
      </c>
      <c r="H4" s="51">
        <f>+(G4/E4)-1</f>
        <v>0.21212121212121215</v>
      </c>
      <c r="I4" s="6">
        <v>0.61499999999999999</v>
      </c>
      <c r="J4" s="51">
        <f>+(I4/G4)-1</f>
        <v>-0.23125000000000007</v>
      </c>
      <c r="K4" s="6">
        <v>0.54</v>
      </c>
      <c r="L4" s="55">
        <f>+(K4/I4)-1</f>
        <v>-0.12195121951219501</v>
      </c>
      <c r="M4" s="6">
        <v>0.55499999999999994</v>
      </c>
      <c r="N4" s="55">
        <f>+(M4/K4)-1</f>
        <v>2.7777777777777679E-2</v>
      </c>
    </row>
    <row r="5" spans="1:14" x14ac:dyDescent="0.4">
      <c r="A5" s="13" t="s">
        <v>5</v>
      </c>
      <c r="B5" s="6"/>
      <c r="C5" s="6"/>
      <c r="D5" s="51"/>
      <c r="E5" s="6"/>
      <c r="F5" s="51"/>
      <c r="G5" s="6">
        <v>0.72</v>
      </c>
      <c r="H5" s="51"/>
      <c r="I5" s="6"/>
      <c r="J5" s="51"/>
      <c r="K5" s="6">
        <v>0.6</v>
      </c>
      <c r="L5" s="56"/>
      <c r="M5" s="6">
        <v>0.625</v>
      </c>
      <c r="N5" s="55">
        <f>+(M5/K5)-1</f>
        <v>4.1666666666666741E-2</v>
      </c>
    </row>
    <row r="6" spans="1:14" x14ac:dyDescent="0.4">
      <c r="A6" s="13" t="s">
        <v>1</v>
      </c>
      <c r="B6" s="6">
        <v>0.51500000000000001</v>
      </c>
      <c r="C6" s="6">
        <v>0.59</v>
      </c>
      <c r="D6" s="51">
        <f>+(C6/B6)-1</f>
        <v>0.14563106796116498</v>
      </c>
      <c r="E6" s="6">
        <v>0.67500000000000004</v>
      </c>
      <c r="F6" s="51">
        <f>+(E6/C6)-1</f>
        <v>0.14406779661016955</v>
      </c>
      <c r="G6" s="6">
        <v>0.72</v>
      </c>
      <c r="H6" s="51">
        <f>+(G6/E6)-1</f>
        <v>6.6666666666666652E-2</v>
      </c>
      <c r="I6" s="6">
        <v>0.65</v>
      </c>
      <c r="J6" s="51">
        <f>+(I6/G6)-1</f>
        <v>-9.722222222222221E-2</v>
      </c>
      <c r="K6" s="6">
        <v>0.6</v>
      </c>
      <c r="L6" s="55">
        <f>+(K6/I6)-1</f>
        <v>-7.6923076923076983E-2</v>
      </c>
      <c r="M6" s="6">
        <v>0.55500000000000005</v>
      </c>
      <c r="N6" s="55">
        <f>+(M6/K6)-1</f>
        <v>-7.4999999999999845E-2</v>
      </c>
    </row>
    <row r="7" spans="1:14" x14ac:dyDescent="0.4">
      <c r="A7" s="14" t="s">
        <v>2</v>
      </c>
      <c r="B7" s="6"/>
      <c r="C7" s="6"/>
      <c r="D7" s="52"/>
      <c r="E7" s="6"/>
      <c r="F7" s="52"/>
      <c r="G7" s="6"/>
      <c r="H7" s="52"/>
      <c r="I7" s="6"/>
      <c r="J7" s="52"/>
      <c r="K7" s="6">
        <v>0</v>
      </c>
      <c r="L7" s="56"/>
      <c r="M7" s="6"/>
      <c r="N7" s="56"/>
    </row>
    <row r="8" spans="1:14" x14ac:dyDescent="0.4">
      <c r="A8" s="13" t="s">
        <v>3</v>
      </c>
      <c r="B8" s="6">
        <v>14.5</v>
      </c>
      <c r="C8" s="6">
        <v>16.875</v>
      </c>
      <c r="D8" s="51">
        <f>+(C8/B8)-1</f>
        <v>0.1637931034482758</v>
      </c>
      <c r="E8" s="6">
        <v>17.5</v>
      </c>
      <c r="F8" s="51">
        <f>+(E8/C8)-1</f>
        <v>3.7037037037036979E-2</v>
      </c>
      <c r="G8" s="6">
        <v>19</v>
      </c>
      <c r="H8" s="51">
        <f>+(G8/E8)-1</f>
        <v>8.5714285714285632E-2</v>
      </c>
      <c r="I8" s="6">
        <v>17.75</v>
      </c>
      <c r="J8" s="51">
        <f>+(I8/G8)-1</f>
        <v>-6.5789473684210509E-2</v>
      </c>
      <c r="K8" s="6">
        <v>16.5</v>
      </c>
      <c r="L8" s="55">
        <f>+(K8/I8)-1</f>
        <v>-7.0422535211267623E-2</v>
      </c>
      <c r="M8" s="6">
        <v>20</v>
      </c>
      <c r="N8" s="55">
        <f>+(M8/K8)-1</f>
        <v>0.21212121212121215</v>
      </c>
    </row>
    <row r="9" spans="1:14" ht="18" thickBot="1" x14ac:dyDescent="0.45">
      <c r="A9" s="15" t="s">
        <v>4</v>
      </c>
      <c r="B9" s="7">
        <v>4.8499999999999996</v>
      </c>
      <c r="C9" s="7">
        <v>5.5</v>
      </c>
      <c r="D9" s="53">
        <f>+(C9/B9)-1</f>
        <v>0.13402061855670122</v>
      </c>
      <c r="E9" s="7">
        <v>7.2</v>
      </c>
      <c r="F9" s="53">
        <f>+(E9/C9)-1</f>
        <v>0.30909090909090908</v>
      </c>
      <c r="G9" s="7">
        <v>7.75</v>
      </c>
      <c r="H9" s="53">
        <f>+(G9/E9)-1</f>
        <v>7.638888888888884E-2</v>
      </c>
      <c r="I9" s="7">
        <v>7.9</v>
      </c>
      <c r="J9" s="53">
        <f>+(I9/G9)-1</f>
        <v>1.9354838709677358E-2</v>
      </c>
      <c r="K9" s="7">
        <v>7.6</v>
      </c>
      <c r="L9" s="57">
        <f>+(K9/I9)-1</f>
        <v>-3.7974683544303889E-2</v>
      </c>
      <c r="M9" s="7">
        <v>7.25</v>
      </c>
      <c r="N9" s="57">
        <f>+(M9/K9)-1</f>
        <v>-4.6052631578947345E-2</v>
      </c>
    </row>
    <row r="14" spans="1:14" x14ac:dyDescent="0.4">
      <c r="G14" s="9"/>
      <c r="H14" s="9"/>
      <c r="I14" s="1"/>
      <c r="J14" s="1"/>
      <c r="K14" s="1"/>
      <c r="L14" s="1"/>
    </row>
    <row r="15" spans="1:14" x14ac:dyDescent="0.4">
      <c r="G15" s="1"/>
      <c r="H15" s="1"/>
      <c r="I15" s="1"/>
      <c r="J15" s="1"/>
      <c r="K15" s="1"/>
      <c r="L15" s="1"/>
    </row>
    <row r="16" spans="1:14" x14ac:dyDescent="0.4">
      <c r="G16" s="1"/>
      <c r="H16" s="1"/>
      <c r="I16" s="1"/>
      <c r="J16" s="1"/>
      <c r="K16" s="1"/>
      <c r="L16" s="1"/>
    </row>
    <row r="17" spans="7:12" x14ac:dyDescent="0.4">
      <c r="G17" s="1"/>
      <c r="H17" s="1"/>
      <c r="I17" s="1"/>
      <c r="J17" s="1"/>
      <c r="K17" s="1"/>
      <c r="L17" s="1"/>
    </row>
    <row r="18" spans="7:12" x14ac:dyDescent="0.4">
      <c r="G18" s="1"/>
      <c r="H18" s="1"/>
      <c r="I18" s="1"/>
      <c r="J18" s="1"/>
      <c r="K18" s="1"/>
      <c r="L18" s="1"/>
    </row>
    <row r="19" spans="7:12" x14ac:dyDescent="0.4">
      <c r="G19" s="1"/>
      <c r="H19" s="1"/>
      <c r="I19" s="1"/>
      <c r="J19" s="1"/>
      <c r="K19" s="1"/>
      <c r="L19" s="1"/>
    </row>
    <row r="20" spans="7:12" x14ac:dyDescent="0.4">
      <c r="G20" s="1"/>
      <c r="H20" s="1"/>
      <c r="I20" s="1"/>
      <c r="J20" s="1"/>
      <c r="K20" s="1"/>
      <c r="L20" s="1"/>
    </row>
    <row r="21" spans="7:12" x14ac:dyDescent="0.4">
      <c r="G21" s="1"/>
      <c r="H21" s="1"/>
      <c r="I21" s="1"/>
      <c r="J21" s="1"/>
      <c r="K21" s="1"/>
      <c r="L21" s="1"/>
    </row>
    <row r="22" spans="7:12" x14ac:dyDescent="0.4">
      <c r="G22" s="1"/>
      <c r="H22" s="1"/>
      <c r="I22" s="1"/>
      <c r="J22" s="1"/>
      <c r="K22" s="1"/>
      <c r="L22" s="1"/>
    </row>
    <row r="23" spans="7:12" x14ac:dyDescent="0.4">
      <c r="G23" s="1"/>
      <c r="H23" s="1"/>
      <c r="I23" s="1"/>
      <c r="J23" s="1"/>
      <c r="K23" s="1"/>
      <c r="L23" s="1"/>
    </row>
    <row r="24" spans="7:12" x14ac:dyDescent="0.4">
      <c r="G24" s="1"/>
      <c r="H24" s="1"/>
      <c r="I24" s="1"/>
      <c r="J24" s="1"/>
      <c r="K24" s="1"/>
      <c r="L24" s="1"/>
    </row>
    <row r="25" spans="7:12" x14ac:dyDescent="0.4">
      <c r="G25" s="1"/>
      <c r="H25" s="1"/>
      <c r="I25" s="1"/>
      <c r="J25" s="1"/>
      <c r="K25" s="1"/>
      <c r="L25" s="1"/>
    </row>
    <row r="26" spans="7:12" x14ac:dyDescent="0.4">
      <c r="G26" s="1"/>
      <c r="H26" s="1"/>
      <c r="I26" s="1"/>
      <c r="J26" s="1"/>
      <c r="K26" s="1"/>
      <c r="L26" s="1"/>
    </row>
    <row r="27" spans="7:12" x14ac:dyDescent="0.4">
      <c r="G27" s="1"/>
      <c r="H27" s="1"/>
      <c r="I27" s="1"/>
      <c r="J27" s="1"/>
      <c r="K27" s="1"/>
      <c r="L27" s="1"/>
    </row>
    <row r="28" spans="7:12" x14ac:dyDescent="0.4">
      <c r="G28" s="1"/>
      <c r="H28" s="1"/>
      <c r="I28" s="1"/>
      <c r="J28" s="1"/>
      <c r="K28" s="1"/>
      <c r="L28" s="1"/>
    </row>
    <row r="29" spans="7:12" x14ac:dyDescent="0.4">
      <c r="G29" s="1"/>
      <c r="H29" s="1"/>
      <c r="I29" s="1"/>
      <c r="J29" s="1"/>
      <c r="K29" s="1"/>
      <c r="L29" s="1"/>
    </row>
    <row r="30" spans="7:12" x14ac:dyDescent="0.4">
      <c r="G30" s="1"/>
      <c r="H30" s="1"/>
      <c r="I30" s="1"/>
      <c r="J30" s="1"/>
      <c r="K30" s="1"/>
      <c r="L30" s="1"/>
    </row>
    <row r="31" spans="7:12" x14ac:dyDescent="0.4">
      <c r="G31" s="1"/>
      <c r="H31" s="1"/>
      <c r="I31" s="1"/>
      <c r="J31" s="1"/>
      <c r="K31" s="1"/>
      <c r="L31" s="1"/>
    </row>
    <row r="32" spans="7:12" x14ac:dyDescent="0.4">
      <c r="G32" s="1"/>
      <c r="H32" s="1"/>
      <c r="I32" s="1"/>
      <c r="J32" s="1"/>
      <c r="K32" s="1"/>
      <c r="L32" s="1"/>
    </row>
    <row r="33" spans="7:12" x14ac:dyDescent="0.4">
      <c r="G33" s="1"/>
      <c r="H33" s="1"/>
      <c r="I33" s="1"/>
      <c r="J33" s="1"/>
      <c r="K33" s="1"/>
      <c r="L33" s="1"/>
    </row>
    <row r="34" spans="7:12" x14ac:dyDescent="0.4">
      <c r="G34" s="1"/>
      <c r="H34" s="1"/>
      <c r="I34" s="1"/>
      <c r="J34" s="1"/>
      <c r="K34" s="1"/>
      <c r="L34" s="1"/>
    </row>
    <row r="35" spans="7:12" x14ac:dyDescent="0.4">
      <c r="G35" s="1"/>
      <c r="H35" s="1"/>
      <c r="I35" s="1"/>
      <c r="J35" s="1"/>
      <c r="K35" s="1"/>
      <c r="L35" s="1"/>
    </row>
  </sheetData>
  <mergeCells count="1">
    <mergeCell ref="A1:N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C34E9-5A78-4F88-BC5B-EDE18356DD02}">
  <sheetPr>
    <tabColor theme="9"/>
  </sheetPr>
  <dimension ref="A1:AK37"/>
  <sheetViews>
    <sheetView workbookViewId="0">
      <selection activeCell="O4" sqref="O4"/>
    </sheetView>
  </sheetViews>
  <sheetFormatPr baseColWidth="10" defaultRowHeight="17.399999999999999" x14ac:dyDescent="0.4"/>
  <cols>
    <col min="1" max="1" width="17.3984375" style="1" bestFit="1" customWidth="1"/>
    <col min="2" max="3" width="5.3984375" style="2" bestFit="1" customWidth="1"/>
    <col min="4" max="4" width="5.5" style="2" bestFit="1" customWidth="1"/>
    <col min="5" max="5" width="5.3984375" style="2" bestFit="1" customWidth="1"/>
    <col min="6" max="6" width="5.5" style="2" bestFit="1" customWidth="1"/>
    <col min="7" max="7" width="5.3984375" style="1" bestFit="1" customWidth="1"/>
    <col min="8" max="8" width="5.5" style="1" bestFit="1" customWidth="1"/>
    <col min="9" max="9" width="5.3984375" style="1" bestFit="1" customWidth="1"/>
    <col min="10" max="10" width="5.5" style="1" bestFit="1" customWidth="1"/>
    <col min="11" max="11" width="5.3984375" style="1" bestFit="1" customWidth="1"/>
    <col min="12" max="12" width="5.5" style="1" bestFit="1" customWidth="1"/>
    <col min="13" max="13" width="5.3984375" style="1" bestFit="1" customWidth="1"/>
    <col min="14" max="14" width="5.5" style="1" bestFit="1" customWidth="1"/>
    <col min="15" max="15" width="11.19921875" style="1"/>
    <col min="16" max="16" width="17.3984375" style="1" bestFit="1" customWidth="1"/>
    <col min="17" max="17" width="7.09765625" style="1" bestFit="1" customWidth="1"/>
    <col min="18" max="18" width="5.69921875" style="1" customWidth="1"/>
    <col min="19" max="19" width="5.3984375" style="1" customWidth="1"/>
    <col min="20" max="20" width="7.09765625" style="1" bestFit="1" customWidth="1"/>
    <col min="21" max="21" width="5.09765625" style="1" customWidth="1"/>
    <col min="22" max="22" width="5.59765625" style="1" customWidth="1"/>
    <col min="23" max="23" width="7.09765625" style="1" bestFit="1" customWidth="1"/>
    <col min="24" max="25" width="5.5" style="1" customWidth="1"/>
    <col min="26" max="26" width="7.09765625" style="1" bestFit="1" customWidth="1"/>
    <col min="27" max="27" width="5.5" style="1" customWidth="1"/>
    <col min="28" max="28" width="5.59765625" style="1" customWidth="1"/>
    <col min="29" max="29" width="7.09765625" style="1" bestFit="1" customWidth="1"/>
    <col min="30" max="30" width="5.5" style="1" customWidth="1"/>
    <col min="31" max="31" width="5.3984375" style="1" customWidth="1"/>
    <col min="32" max="32" width="7.09765625" style="1" bestFit="1" customWidth="1"/>
    <col min="33" max="33" width="5.5" style="1" customWidth="1"/>
    <col min="34" max="34" width="5.3984375" style="1" customWidth="1"/>
    <col min="35" max="35" width="7.09765625" style="1" bestFit="1" customWidth="1"/>
    <col min="36" max="37" width="5.59765625" style="1" customWidth="1"/>
    <col min="38" max="16384" width="11.19921875" style="1"/>
  </cols>
  <sheetData>
    <row r="1" spans="1:37" ht="45.6" customHeight="1" thickBot="1" x14ac:dyDescent="0.45">
      <c r="A1" s="107" t="s">
        <v>76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9"/>
      <c r="P1" s="102" t="s">
        <v>40</v>
      </c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6"/>
    </row>
    <row r="2" spans="1:37" ht="17.399999999999999" customHeight="1" x14ac:dyDescent="0.4">
      <c r="A2" s="112" t="s">
        <v>8</v>
      </c>
      <c r="B2" s="93">
        <v>2020</v>
      </c>
      <c r="C2" s="93">
        <v>2021</v>
      </c>
      <c r="D2" s="105" t="s">
        <v>9</v>
      </c>
      <c r="E2" s="93">
        <v>2022</v>
      </c>
      <c r="F2" s="105" t="s">
        <v>10</v>
      </c>
      <c r="G2" s="93">
        <v>2023</v>
      </c>
      <c r="H2" s="105" t="s">
        <v>11</v>
      </c>
      <c r="I2" s="93">
        <v>2024</v>
      </c>
      <c r="J2" s="105" t="s">
        <v>12</v>
      </c>
      <c r="K2" s="93">
        <v>2025</v>
      </c>
      <c r="L2" s="105" t="s">
        <v>13</v>
      </c>
      <c r="M2" s="93">
        <v>2026</v>
      </c>
      <c r="N2" s="110" t="s">
        <v>14</v>
      </c>
      <c r="P2" s="103" t="s">
        <v>8</v>
      </c>
      <c r="Q2" s="99">
        <v>43891</v>
      </c>
      <c r="R2" s="97" t="s">
        <v>41</v>
      </c>
      <c r="S2" s="97" t="s">
        <v>42</v>
      </c>
      <c r="T2" s="99">
        <v>44256</v>
      </c>
      <c r="U2" s="97" t="s">
        <v>41</v>
      </c>
      <c r="V2" s="97" t="s">
        <v>42</v>
      </c>
      <c r="W2" s="99">
        <v>44621</v>
      </c>
      <c r="X2" s="97" t="s">
        <v>41</v>
      </c>
      <c r="Y2" s="97" t="s">
        <v>42</v>
      </c>
      <c r="Z2" s="99">
        <v>44986</v>
      </c>
      <c r="AA2" s="97" t="s">
        <v>41</v>
      </c>
      <c r="AB2" s="97" t="s">
        <v>42</v>
      </c>
      <c r="AC2" s="99">
        <v>45352</v>
      </c>
      <c r="AD2" s="97" t="s">
        <v>41</v>
      </c>
      <c r="AE2" s="97" t="s">
        <v>42</v>
      </c>
      <c r="AF2" s="99">
        <v>45717</v>
      </c>
      <c r="AG2" s="97" t="s">
        <v>41</v>
      </c>
      <c r="AH2" s="97" t="s">
        <v>42</v>
      </c>
      <c r="AI2" s="99">
        <v>46082</v>
      </c>
      <c r="AJ2" s="97" t="s">
        <v>41</v>
      </c>
      <c r="AK2" s="97" t="s">
        <v>42</v>
      </c>
    </row>
    <row r="3" spans="1:37" ht="18" thickBot="1" x14ac:dyDescent="0.45">
      <c r="A3" s="113"/>
      <c r="B3" s="94"/>
      <c r="C3" s="94"/>
      <c r="D3" s="114"/>
      <c r="E3" s="94"/>
      <c r="F3" s="114"/>
      <c r="G3" s="94"/>
      <c r="H3" s="114"/>
      <c r="I3" s="94"/>
      <c r="J3" s="114"/>
      <c r="K3" s="94"/>
      <c r="L3" s="106"/>
      <c r="M3" s="94"/>
      <c r="N3" s="111"/>
      <c r="P3" s="104"/>
      <c r="Q3" s="100"/>
      <c r="R3" s="98"/>
      <c r="S3" s="98"/>
      <c r="T3" s="100"/>
      <c r="U3" s="98"/>
      <c r="V3" s="98"/>
      <c r="W3" s="100"/>
      <c r="X3" s="98"/>
      <c r="Y3" s="98"/>
      <c r="Z3" s="100"/>
      <c r="AA3" s="98"/>
      <c r="AB3" s="98"/>
      <c r="AC3" s="100"/>
      <c r="AD3" s="98"/>
      <c r="AE3" s="98"/>
      <c r="AF3" s="100"/>
      <c r="AG3" s="98"/>
      <c r="AH3" s="98"/>
      <c r="AI3" s="100"/>
      <c r="AJ3" s="98"/>
      <c r="AK3" s="98"/>
    </row>
    <row r="4" spans="1:37" x14ac:dyDescent="0.4">
      <c r="A4" s="33" t="s">
        <v>15</v>
      </c>
      <c r="B4" s="35"/>
      <c r="C4" s="35"/>
      <c r="D4" s="59"/>
      <c r="E4" s="35"/>
      <c r="F4" s="59"/>
      <c r="G4" s="35"/>
      <c r="H4" s="59"/>
      <c r="I4" s="35"/>
      <c r="J4" s="59"/>
      <c r="K4" s="35"/>
      <c r="L4" s="59"/>
      <c r="M4" s="35"/>
      <c r="N4" s="72"/>
      <c r="P4" s="18" t="s">
        <v>15</v>
      </c>
      <c r="Q4" s="41"/>
      <c r="R4" s="64"/>
      <c r="S4" s="64"/>
      <c r="T4" s="19"/>
      <c r="U4" s="64"/>
      <c r="V4" s="64"/>
      <c r="W4" s="10"/>
      <c r="X4" s="64"/>
      <c r="Y4" s="64"/>
      <c r="Z4" s="10"/>
      <c r="AA4" s="64"/>
      <c r="AB4" s="64"/>
      <c r="AC4" s="10"/>
      <c r="AD4" s="64"/>
      <c r="AE4" s="64"/>
      <c r="AF4" s="10"/>
      <c r="AG4" s="64"/>
      <c r="AH4" s="64"/>
      <c r="AI4" s="10"/>
      <c r="AJ4" s="64"/>
      <c r="AK4" s="64"/>
    </row>
    <row r="5" spans="1:37" x14ac:dyDescent="0.4">
      <c r="A5" s="13" t="s">
        <v>16</v>
      </c>
      <c r="B5" s="27">
        <v>0.48</v>
      </c>
      <c r="C5" s="27">
        <v>0.56999999999999995</v>
      </c>
      <c r="D5" s="51">
        <f>(C5/B5)-1</f>
        <v>0.1875</v>
      </c>
      <c r="E5" s="27">
        <v>0.75</v>
      </c>
      <c r="F5" s="51">
        <f>(E5/C5)-1</f>
        <v>0.31578947368421062</v>
      </c>
      <c r="G5" s="27">
        <v>0.76500000000000001</v>
      </c>
      <c r="H5" s="51">
        <f>(G5/E5)-1</f>
        <v>2.0000000000000018E-2</v>
      </c>
      <c r="I5" s="27">
        <v>0.5</v>
      </c>
      <c r="J5" s="51">
        <f>(I5/G5)-1</f>
        <v>-0.34640522875816993</v>
      </c>
      <c r="K5" s="27">
        <v>0.45</v>
      </c>
      <c r="L5" s="51">
        <f>(K5/I5)-1</f>
        <v>-9.9999999999999978E-2</v>
      </c>
      <c r="M5" s="27">
        <v>0.48499999999999999</v>
      </c>
      <c r="N5" s="55">
        <f>(M5/K5)-1</f>
        <v>7.7777777777777724E-2</v>
      </c>
      <c r="P5" s="3" t="s">
        <v>43</v>
      </c>
      <c r="Q5" s="42">
        <v>0.48</v>
      </c>
      <c r="R5" s="65">
        <v>8.09375</v>
      </c>
      <c r="S5" s="65">
        <v>1.7016718468836922</v>
      </c>
      <c r="T5" s="21">
        <v>0.56999999999999995</v>
      </c>
      <c r="U5" s="65">
        <v>6.3771929824561404</v>
      </c>
      <c r="V5" s="65">
        <v>1.7813407058642166</v>
      </c>
      <c r="W5" s="20">
        <v>0.75</v>
      </c>
      <c r="X5" s="65">
        <v>6.6893333333333338</v>
      </c>
      <c r="Y5" s="65">
        <v>1.7822686776338605</v>
      </c>
      <c r="Z5" s="20">
        <v>0.76500000000000001</v>
      </c>
      <c r="AA5" s="65">
        <v>5.2130718954248367</v>
      </c>
      <c r="AB5" s="65">
        <v>1.7395727338133089</v>
      </c>
      <c r="AC5" s="20">
        <v>0.5</v>
      </c>
      <c r="AD5" s="65">
        <v>7.33</v>
      </c>
      <c r="AE5" s="65">
        <v>1.1905021763310684</v>
      </c>
      <c r="AF5" s="20">
        <v>0.45</v>
      </c>
      <c r="AG5" s="65">
        <v>8.0777777777777775</v>
      </c>
      <c r="AH5" s="65">
        <v>1.0348240487842435</v>
      </c>
      <c r="AI5" s="20">
        <v>0.48499999999999999</v>
      </c>
      <c r="AJ5" s="65">
        <v>11.546391752577319</v>
      </c>
      <c r="AK5" s="65">
        <v>0.97</v>
      </c>
    </row>
    <row r="6" spans="1:37" x14ac:dyDescent="0.4">
      <c r="A6" s="13" t="s">
        <v>17</v>
      </c>
      <c r="B6" s="27">
        <v>0.6</v>
      </c>
      <c r="C6" s="27">
        <v>0.6</v>
      </c>
      <c r="D6" s="51">
        <f>(C6/B6)-1</f>
        <v>0</v>
      </c>
      <c r="E6" s="27">
        <v>0.8</v>
      </c>
      <c r="F6" s="51">
        <f>(E6/C6)-1</f>
        <v>0.33333333333333348</v>
      </c>
      <c r="G6" s="27">
        <v>0.82</v>
      </c>
      <c r="H6" s="51">
        <f>(G6/E6)-1</f>
        <v>2.4999999999999911E-2</v>
      </c>
      <c r="I6" s="27">
        <v>0.57499999999999996</v>
      </c>
      <c r="J6" s="51">
        <f>(I6/G6)-1</f>
        <v>-0.29878048780487809</v>
      </c>
      <c r="K6" s="27">
        <v>0.55000000000000004</v>
      </c>
      <c r="L6" s="51">
        <f t="shared" ref="L6:L29" si="0">(K6/I6)-1</f>
        <v>-4.3478260869565077E-2</v>
      </c>
      <c r="M6" s="27">
        <v>0.66500000000000004</v>
      </c>
      <c r="N6" s="55">
        <f>(M6/K6)-1</f>
        <v>0.20909090909090899</v>
      </c>
      <c r="P6" s="3" t="s">
        <v>44</v>
      </c>
      <c r="Q6" s="42">
        <v>0.6</v>
      </c>
      <c r="R6" s="65"/>
      <c r="S6" s="65"/>
      <c r="T6" s="21">
        <v>0.6</v>
      </c>
      <c r="U6" s="65"/>
      <c r="V6" s="65"/>
      <c r="W6" s="20">
        <v>0.8</v>
      </c>
      <c r="X6" s="65"/>
      <c r="Y6" s="65"/>
      <c r="Z6" s="20">
        <v>0.82</v>
      </c>
      <c r="AA6" s="65"/>
      <c r="AB6" s="65"/>
      <c r="AC6" s="20">
        <v>0.57499999999999996</v>
      </c>
      <c r="AD6" s="65"/>
      <c r="AE6" s="65"/>
      <c r="AF6" s="20">
        <v>0.55000000000000004</v>
      </c>
      <c r="AG6" s="65"/>
      <c r="AH6" s="65"/>
      <c r="AI6" s="20">
        <v>0.66500000000000004</v>
      </c>
      <c r="AJ6" s="65"/>
      <c r="AK6" s="65"/>
    </row>
    <row r="7" spans="1:37" ht="18" thickBot="1" x14ac:dyDescent="0.45">
      <c r="A7" s="15" t="s">
        <v>18</v>
      </c>
      <c r="B7" s="30">
        <v>0.85</v>
      </c>
      <c r="C7" s="30">
        <v>0.9</v>
      </c>
      <c r="D7" s="53">
        <f>(C7/B7)-1</f>
        <v>5.8823529411764719E-2</v>
      </c>
      <c r="E7" s="30">
        <v>1.1000000000000001</v>
      </c>
      <c r="F7" s="53">
        <f>(E7/C7)-1</f>
        <v>0.22222222222222232</v>
      </c>
      <c r="G7" s="30">
        <v>1.2</v>
      </c>
      <c r="H7" s="53">
        <f>(G7/E7)-1</f>
        <v>9.0909090909090828E-2</v>
      </c>
      <c r="I7" s="30">
        <v>0.95</v>
      </c>
      <c r="J7" s="53">
        <f>(I7/G7)-1</f>
        <v>-0.20833333333333337</v>
      </c>
      <c r="K7" s="30">
        <v>0.9</v>
      </c>
      <c r="L7" s="53">
        <f t="shared" si="0"/>
        <v>-5.2631578947368363E-2</v>
      </c>
      <c r="M7" s="30">
        <v>0.8</v>
      </c>
      <c r="N7" s="57">
        <f>(M7/K7)-1</f>
        <v>-0.11111111111111105</v>
      </c>
      <c r="P7" s="43" t="s">
        <v>45</v>
      </c>
      <c r="Q7" s="42">
        <v>0.85</v>
      </c>
      <c r="R7" s="65"/>
      <c r="S7" s="65"/>
      <c r="T7" s="21">
        <v>0.9</v>
      </c>
      <c r="U7" s="65"/>
      <c r="V7" s="65"/>
      <c r="W7" s="20">
        <v>1.1000000000000001</v>
      </c>
      <c r="X7" s="65"/>
      <c r="Y7" s="65"/>
      <c r="Z7" s="20">
        <v>1.2</v>
      </c>
      <c r="AA7" s="65"/>
      <c r="AB7" s="65"/>
      <c r="AC7" s="20">
        <v>0.95</v>
      </c>
      <c r="AD7" s="65"/>
      <c r="AE7" s="65"/>
      <c r="AF7" s="20">
        <v>0.9</v>
      </c>
      <c r="AG7" s="65"/>
      <c r="AH7" s="65"/>
      <c r="AI7" s="20">
        <v>0.8</v>
      </c>
      <c r="AJ7" s="65"/>
      <c r="AK7" s="65"/>
    </row>
    <row r="8" spans="1:37" x14ac:dyDescent="0.4">
      <c r="A8" s="40" t="s">
        <v>19</v>
      </c>
      <c r="B8" s="34"/>
      <c r="C8" s="35"/>
      <c r="D8" s="59"/>
      <c r="E8" s="35"/>
      <c r="F8" s="59"/>
      <c r="G8" s="35"/>
      <c r="H8" s="59"/>
      <c r="I8" s="35"/>
      <c r="J8" s="59"/>
      <c r="K8" s="34"/>
      <c r="L8" s="60"/>
      <c r="M8" s="34"/>
      <c r="N8" s="73"/>
      <c r="P8" s="22" t="s">
        <v>46</v>
      </c>
      <c r="Q8" s="44"/>
      <c r="R8" s="66"/>
      <c r="S8" s="66"/>
      <c r="T8" s="28"/>
      <c r="U8" s="66"/>
      <c r="V8" s="66"/>
      <c r="W8" s="17"/>
      <c r="X8" s="66"/>
      <c r="Y8" s="66"/>
      <c r="Z8" s="17"/>
      <c r="AA8" s="66"/>
      <c r="AB8" s="66"/>
      <c r="AC8" s="17"/>
      <c r="AD8" s="66"/>
      <c r="AE8" s="66"/>
      <c r="AF8" s="45"/>
      <c r="AG8" s="66"/>
      <c r="AH8" s="66"/>
      <c r="AI8" s="45"/>
      <c r="AJ8" s="66"/>
      <c r="AK8" s="66"/>
    </row>
    <row r="9" spans="1:37" x14ac:dyDescent="0.4">
      <c r="A9" s="29" t="s">
        <v>20</v>
      </c>
      <c r="B9" s="27">
        <v>1.1100000000000001</v>
      </c>
      <c r="C9" s="27">
        <v>1.2</v>
      </c>
      <c r="D9" s="51">
        <f>(C9/B9)-1</f>
        <v>8.1081081081080919E-2</v>
      </c>
      <c r="E9" s="27">
        <v>1.7</v>
      </c>
      <c r="F9" s="51">
        <f>(E9/C9)-1</f>
        <v>0.41666666666666674</v>
      </c>
      <c r="G9" s="27">
        <v>1.9</v>
      </c>
      <c r="H9" s="51">
        <f>(G9/E9)-1</f>
        <v>0.11764705882352944</v>
      </c>
      <c r="I9" s="27">
        <v>1.6</v>
      </c>
      <c r="J9" s="51">
        <f>(I9/G9)-1</f>
        <v>-0.1578947368421052</v>
      </c>
      <c r="K9" s="27">
        <v>1.45</v>
      </c>
      <c r="L9" s="51">
        <f t="shared" si="0"/>
        <v>-9.3750000000000111E-2</v>
      </c>
      <c r="M9" s="27">
        <v>1.2</v>
      </c>
      <c r="N9" s="55">
        <f>(M9/K9)-1</f>
        <v>-0.17241379310344829</v>
      </c>
      <c r="P9" s="23" t="s">
        <v>47</v>
      </c>
      <c r="Q9" s="42">
        <v>1.1100000000000001</v>
      </c>
      <c r="R9" s="65">
        <v>3.4999999999999996</v>
      </c>
      <c r="S9" s="65">
        <v>3.9351161459185384</v>
      </c>
      <c r="T9" s="21">
        <v>1.2</v>
      </c>
      <c r="U9" s="65">
        <v>3.0291666666666668</v>
      </c>
      <c r="V9" s="65">
        <v>3.7501909597141405</v>
      </c>
      <c r="W9" s="20">
        <v>1.7</v>
      </c>
      <c r="X9" s="65">
        <v>2.9511764705882357</v>
      </c>
      <c r="Y9" s="65">
        <v>4.0398090026367504</v>
      </c>
      <c r="Z9" s="20">
        <v>1.9</v>
      </c>
      <c r="AA9" s="65">
        <v>2.0989473684210527</v>
      </c>
      <c r="AB9" s="65">
        <v>4.320507443457891</v>
      </c>
      <c r="AC9" s="20">
        <v>1.6</v>
      </c>
      <c r="AD9" s="65">
        <v>2.2906249999999999</v>
      </c>
      <c r="AE9" s="65">
        <v>3.8096069642594186</v>
      </c>
      <c r="AF9" s="20">
        <v>1.45</v>
      </c>
      <c r="AG9" s="65">
        <v>2.5068965517241377</v>
      </c>
      <c r="AH9" s="65">
        <v>3.3344330460825624</v>
      </c>
      <c r="AI9" s="20">
        <v>1.2</v>
      </c>
      <c r="AJ9" s="65">
        <v>4.666666666666667</v>
      </c>
      <c r="AK9" s="65">
        <v>2.4</v>
      </c>
    </row>
    <row r="10" spans="1:37" x14ac:dyDescent="0.4">
      <c r="A10" s="29" t="s">
        <v>21</v>
      </c>
      <c r="B10" s="27"/>
      <c r="C10" s="16"/>
      <c r="D10" s="52"/>
      <c r="E10" s="16"/>
      <c r="F10" s="52"/>
      <c r="G10" s="16"/>
      <c r="H10" s="52"/>
      <c r="I10" s="16"/>
      <c r="J10" s="52"/>
      <c r="K10" s="27"/>
      <c r="L10" s="51"/>
      <c r="M10" s="27"/>
      <c r="N10" s="55"/>
      <c r="P10" s="23" t="s">
        <v>48</v>
      </c>
      <c r="Q10" s="42"/>
      <c r="R10" s="67"/>
      <c r="S10" s="67"/>
      <c r="T10" s="19"/>
      <c r="U10" s="67"/>
      <c r="V10" s="67"/>
      <c r="W10" s="10"/>
      <c r="X10" s="67"/>
      <c r="Y10" s="67"/>
      <c r="Z10" s="10"/>
      <c r="AA10" s="67"/>
      <c r="AB10" s="67"/>
      <c r="AC10" s="10"/>
      <c r="AD10" s="67"/>
      <c r="AE10" s="67"/>
      <c r="AF10" s="20"/>
      <c r="AG10" s="67"/>
      <c r="AH10" s="67"/>
      <c r="AI10" s="20"/>
      <c r="AJ10" s="67"/>
      <c r="AK10" s="67"/>
    </row>
    <row r="11" spans="1:37" x14ac:dyDescent="0.4">
      <c r="A11" s="13" t="s">
        <v>22</v>
      </c>
      <c r="B11" s="27">
        <v>1.65</v>
      </c>
      <c r="C11" s="27">
        <v>1.7</v>
      </c>
      <c r="D11" s="51">
        <f>(C11/B11)-1</f>
        <v>3.0303030303030276E-2</v>
      </c>
      <c r="E11" s="27">
        <v>2.1</v>
      </c>
      <c r="F11" s="51">
        <f>(E11/C11)-1</f>
        <v>0.23529411764705888</v>
      </c>
      <c r="G11" s="27">
        <v>2.2000000000000002</v>
      </c>
      <c r="H11" s="51">
        <f>(G11/E11)-1</f>
        <v>4.7619047619047672E-2</v>
      </c>
      <c r="I11" s="27">
        <v>2.1500000000000004</v>
      </c>
      <c r="J11" s="51">
        <f>(I11/G11)-1</f>
        <v>-2.2727272727272596E-2</v>
      </c>
      <c r="K11" s="27">
        <v>1.625</v>
      </c>
      <c r="L11" s="51">
        <f t="shared" si="0"/>
        <v>-0.24418604651162801</v>
      </c>
      <c r="M11" s="27">
        <v>1.4249999999999998</v>
      </c>
      <c r="N11" s="55">
        <f>(M11/K11)-1</f>
        <v>-0.12307692307692319</v>
      </c>
      <c r="P11" s="3" t="s">
        <v>49</v>
      </c>
      <c r="Q11" s="42">
        <v>1.65</v>
      </c>
      <c r="R11" s="95">
        <v>1.8069767441860465</v>
      </c>
      <c r="S11" s="95">
        <v>5.8494969736626912</v>
      </c>
      <c r="T11" s="21">
        <v>1.7</v>
      </c>
      <c r="U11" s="95">
        <v>1.6648854961832058</v>
      </c>
      <c r="V11" s="95">
        <v>5.3127705262616987</v>
      </c>
      <c r="W11" s="20">
        <v>2.1</v>
      </c>
      <c r="X11" s="95">
        <v>2.0202684563758395</v>
      </c>
      <c r="Y11" s="95">
        <v>4.9903522973748098</v>
      </c>
      <c r="Z11" s="20">
        <v>2.2000000000000002</v>
      </c>
      <c r="AA11" s="95">
        <v>1.4679754601226995</v>
      </c>
      <c r="AB11" s="95">
        <v>5.0026928292670325</v>
      </c>
      <c r="AC11" s="20">
        <v>2.1500000000000004</v>
      </c>
      <c r="AD11" s="95">
        <v>1.3961904761904762</v>
      </c>
      <c r="AE11" s="95">
        <v>5.1191593582235946</v>
      </c>
      <c r="AF11" s="20">
        <v>1.625</v>
      </c>
      <c r="AG11" s="95">
        <v>1.5747292418772563</v>
      </c>
      <c r="AH11" s="95">
        <v>3.7368646206097682</v>
      </c>
      <c r="AI11" s="20">
        <v>1.4249999999999998</v>
      </c>
      <c r="AJ11" s="95">
        <v>3.929824561403509</v>
      </c>
      <c r="AK11" s="95">
        <v>2.8499999999999996</v>
      </c>
    </row>
    <row r="12" spans="1:37" x14ac:dyDescent="0.4">
      <c r="A12" s="13" t="s">
        <v>23</v>
      </c>
      <c r="B12" s="27">
        <v>1.85</v>
      </c>
      <c r="C12" s="27">
        <v>2</v>
      </c>
      <c r="D12" s="51">
        <f>(C12/B12)-1</f>
        <v>8.1081081081080919E-2</v>
      </c>
      <c r="E12" s="27">
        <v>2.5</v>
      </c>
      <c r="F12" s="51">
        <f>(E12/C12)-1</f>
        <v>0.25</v>
      </c>
      <c r="G12" s="27">
        <v>2.65</v>
      </c>
      <c r="H12" s="51">
        <f>(G12/E12)-1</f>
        <v>6.0000000000000053E-2</v>
      </c>
      <c r="I12" s="27">
        <v>2.4249999999999998</v>
      </c>
      <c r="J12" s="51">
        <f>(I12/G12)-1</f>
        <v>-8.4905660377358472E-2</v>
      </c>
      <c r="K12" s="27">
        <v>2.2999999999999998</v>
      </c>
      <c r="L12" s="51">
        <f t="shared" si="0"/>
        <v>-5.1546391752577359E-2</v>
      </c>
      <c r="M12" s="27">
        <v>1.95</v>
      </c>
      <c r="N12" s="55">
        <f>(M12/K12)-1</f>
        <v>-0.15217391304347816</v>
      </c>
      <c r="P12" s="3" t="s">
        <v>50</v>
      </c>
      <c r="Q12" s="42">
        <v>1.9</v>
      </c>
      <c r="R12" s="95"/>
      <c r="S12" s="95" t="e">
        <v>#DIV/0!</v>
      </c>
      <c r="T12" s="21">
        <v>2</v>
      </c>
      <c r="U12" s="95"/>
      <c r="V12" s="95" t="e">
        <v>#DIV/0!</v>
      </c>
      <c r="W12" s="20">
        <v>2.5</v>
      </c>
      <c r="X12" s="95"/>
      <c r="Y12" s="95" t="e">
        <v>#DIV/0!</v>
      </c>
      <c r="Z12" s="20">
        <v>2.65</v>
      </c>
      <c r="AA12" s="95"/>
      <c r="AB12" s="95" t="e">
        <v>#DIV/0!</v>
      </c>
      <c r="AC12" s="20">
        <v>2.4249999999999998</v>
      </c>
      <c r="AD12" s="95"/>
      <c r="AE12" s="95" t="e">
        <v>#DIV/0!</v>
      </c>
      <c r="AF12" s="20">
        <v>2.2999999999999998</v>
      </c>
      <c r="AG12" s="95">
        <v>1.3716981132075472</v>
      </c>
      <c r="AH12" s="95">
        <v>5.2891006937861329</v>
      </c>
      <c r="AI12" s="20">
        <v>1.95</v>
      </c>
      <c r="AJ12" s="95"/>
      <c r="AK12" s="95" t="e">
        <v>#DIV/0!</v>
      </c>
    </row>
    <row r="13" spans="1:37" ht="18" thickBot="1" x14ac:dyDescent="0.45">
      <c r="A13" s="15" t="s">
        <v>24</v>
      </c>
      <c r="B13" s="30">
        <v>2.9</v>
      </c>
      <c r="C13" s="30">
        <v>2.85</v>
      </c>
      <c r="D13" s="53">
        <f>(C13/B13)-1</f>
        <v>-1.7241379310344751E-2</v>
      </c>
      <c r="E13" s="30">
        <v>2.85</v>
      </c>
      <c r="F13" s="53">
        <f>(E13/C13)-1</f>
        <v>0</v>
      </c>
      <c r="G13" s="30">
        <v>3.3</v>
      </c>
      <c r="H13" s="53">
        <f>(G13/E13)-1</f>
        <v>0.15789473684210509</v>
      </c>
      <c r="I13" s="30">
        <v>3.3</v>
      </c>
      <c r="J13" s="53">
        <f>(I13/G13)-1</f>
        <v>0</v>
      </c>
      <c r="K13" s="30">
        <v>3</v>
      </c>
      <c r="L13" s="53">
        <f t="shared" si="0"/>
        <v>-9.0909090909090828E-2</v>
      </c>
      <c r="M13" s="30">
        <v>2.7</v>
      </c>
      <c r="N13" s="57">
        <f>(M13/K13)-1</f>
        <v>-9.9999999999999978E-2</v>
      </c>
      <c r="P13" s="4" t="s">
        <v>51</v>
      </c>
      <c r="Q13" s="46">
        <v>2.9</v>
      </c>
      <c r="R13" s="96"/>
      <c r="S13" s="96" t="e">
        <v>#DIV/0!</v>
      </c>
      <c r="T13" s="26">
        <v>2.85</v>
      </c>
      <c r="U13" s="96"/>
      <c r="V13" s="96" t="e">
        <v>#DIV/0!</v>
      </c>
      <c r="W13" s="25">
        <v>2.85</v>
      </c>
      <c r="X13" s="96"/>
      <c r="Y13" s="96" t="e">
        <v>#DIV/0!</v>
      </c>
      <c r="Z13" s="25">
        <v>3.3</v>
      </c>
      <c r="AA13" s="96"/>
      <c r="AB13" s="96" t="e">
        <v>#DIV/0!</v>
      </c>
      <c r="AC13" s="25">
        <v>3.3</v>
      </c>
      <c r="AD13" s="96"/>
      <c r="AE13" s="96" t="e">
        <v>#DIV/0!</v>
      </c>
      <c r="AF13" s="25">
        <v>3</v>
      </c>
      <c r="AG13" s="96">
        <v>0.89476923076923076</v>
      </c>
      <c r="AH13" s="96">
        <v>6.8988269918949561</v>
      </c>
      <c r="AI13" s="25">
        <v>2.7</v>
      </c>
      <c r="AJ13" s="96"/>
      <c r="AK13" s="96" t="e">
        <v>#DIV/0!</v>
      </c>
    </row>
    <row r="14" spans="1:37" x14ac:dyDescent="0.4">
      <c r="A14" s="33" t="s">
        <v>25</v>
      </c>
      <c r="B14" s="34"/>
      <c r="C14" s="35"/>
      <c r="D14" s="59"/>
      <c r="E14" s="35"/>
      <c r="F14" s="59"/>
      <c r="G14" s="35"/>
      <c r="H14" s="59"/>
      <c r="I14" s="35"/>
      <c r="J14" s="59"/>
      <c r="K14" s="34"/>
      <c r="L14" s="60"/>
      <c r="M14" s="34"/>
      <c r="N14" s="73"/>
      <c r="P14" s="18" t="s">
        <v>25</v>
      </c>
      <c r="Q14" s="42"/>
      <c r="R14" s="67"/>
      <c r="S14" s="67"/>
      <c r="T14" s="19"/>
      <c r="U14" s="67"/>
      <c r="V14" s="67"/>
      <c r="W14" s="10"/>
      <c r="X14" s="67"/>
      <c r="Y14" s="67"/>
      <c r="Z14" s="10"/>
      <c r="AA14" s="67"/>
      <c r="AB14" s="67"/>
      <c r="AC14" s="10"/>
      <c r="AD14" s="67"/>
      <c r="AE14" s="67"/>
      <c r="AF14" s="20"/>
      <c r="AG14" s="67"/>
      <c r="AH14" s="67"/>
      <c r="AI14" s="20"/>
      <c r="AJ14" s="67"/>
      <c r="AK14" s="67"/>
    </row>
    <row r="15" spans="1:37" x14ac:dyDescent="0.4">
      <c r="A15" s="13" t="s">
        <v>26</v>
      </c>
      <c r="B15" s="27">
        <v>3.2</v>
      </c>
      <c r="C15" s="27">
        <v>3.1</v>
      </c>
      <c r="D15" s="51">
        <f>(C15/B15)-1</f>
        <v>-3.125E-2</v>
      </c>
      <c r="E15" s="27">
        <v>4.2</v>
      </c>
      <c r="F15" s="51">
        <f>(E15/C15)-1</f>
        <v>0.35483870967741948</v>
      </c>
      <c r="G15" s="27">
        <v>4.7</v>
      </c>
      <c r="H15" s="51">
        <f>(G15/E15)-1</f>
        <v>0.11904761904761907</v>
      </c>
      <c r="I15" s="27">
        <v>6</v>
      </c>
      <c r="J15" s="51">
        <f>(I15/G15)-1</f>
        <v>0.27659574468085091</v>
      </c>
      <c r="K15" s="27">
        <v>5.125</v>
      </c>
      <c r="L15" s="51">
        <f t="shared" si="0"/>
        <v>-0.14583333333333337</v>
      </c>
      <c r="M15" s="27">
        <v>3.7250000000000001</v>
      </c>
      <c r="N15" s="55">
        <f>(M15/K15)-1</f>
        <v>-0.27317073170731709</v>
      </c>
      <c r="P15" s="3" t="s">
        <v>52</v>
      </c>
      <c r="Q15" s="42">
        <v>3.2</v>
      </c>
      <c r="R15" s="95">
        <v>0.96721991701244814</v>
      </c>
      <c r="S15" s="95">
        <v>14.239684552047562</v>
      </c>
      <c r="T15" s="21">
        <v>3.1</v>
      </c>
      <c r="U15" s="95">
        <v>0.90874999999999995</v>
      </c>
      <c r="V15" s="95">
        <v>12.500636532380469</v>
      </c>
      <c r="W15" s="20">
        <v>4.2</v>
      </c>
      <c r="X15" s="95">
        <v>1.0397927461139898</v>
      </c>
      <c r="Y15" s="95">
        <v>11.465928492777836</v>
      </c>
      <c r="Z15" s="20">
        <v>4.7</v>
      </c>
      <c r="AA15" s="95">
        <v>0.67784702549575071</v>
      </c>
      <c r="AB15" s="95">
        <v>13.378413399479259</v>
      </c>
      <c r="AC15" s="20">
        <v>6</v>
      </c>
      <c r="AD15" s="95">
        <v>0.55390428211586895</v>
      </c>
      <c r="AE15" s="95">
        <v>15.754312133447804</v>
      </c>
      <c r="AF15" s="20">
        <v>5.125</v>
      </c>
      <c r="AG15" s="95">
        <v>0.5539047619047619</v>
      </c>
      <c r="AH15" s="95">
        <v>15.091184044770218</v>
      </c>
      <c r="AI15" s="20">
        <v>3.7250000000000001</v>
      </c>
      <c r="AJ15" s="95">
        <v>1.1516709511568124</v>
      </c>
      <c r="AK15" s="95">
        <v>9.7249999999999996</v>
      </c>
    </row>
    <row r="16" spans="1:37" x14ac:dyDescent="0.4">
      <c r="A16" s="13" t="s">
        <v>27</v>
      </c>
      <c r="B16" s="27">
        <v>3.5</v>
      </c>
      <c r="C16" s="27">
        <v>3.4</v>
      </c>
      <c r="D16" s="51">
        <f>(C16/B16)-1</f>
        <v>-2.8571428571428581E-2</v>
      </c>
      <c r="E16" s="27">
        <v>4.4000000000000004</v>
      </c>
      <c r="F16" s="51">
        <f>(E16/C16)-1</f>
        <v>0.29411764705882359</v>
      </c>
      <c r="G16" s="27">
        <v>6.0500000000000007</v>
      </c>
      <c r="H16" s="51">
        <f>(G16/E16)-1</f>
        <v>0.375</v>
      </c>
      <c r="I16" s="27">
        <v>5.85</v>
      </c>
      <c r="J16" s="51">
        <f>(I16/G16)-1</f>
        <v>-3.3057851239669644E-2</v>
      </c>
      <c r="K16" s="27"/>
      <c r="L16" s="51"/>
      <c r="M16" s="27">
        <v>4.5</v>
      </c>
      <c r="N16" s="55"/>
      <c r="P16" s="3" t="s">
        <v>27</v>
      </c>
      <c r="Q16" s="42">
        <v>3.5</v>
      </c>
      <c r="R16" s="95"/>
      <c r="S16" s="95"/>
      <c r="T16" s="21">
        <v>3.4</v>
      </c>
      <c r="U16" s="95"/>
      <c r="V16" s="95"/>
      <c r="W16" s="20">
        <v>4.4000000000000004</v>
      </c>
      <c r="X16" s="95"/>
      <c r="Y16" s="95"/>
      <c r="Z16" s="20">
        <v>6.0500000000000007</v>
      </c>
      <c r="AA16" s="95"/>
      <c r="AB16" s="95"/>
      <c r="AC16" s="20">
        <v>5.85</v>
      </c>
      <c r="AD16" s="95"/>
      <c r="AE16" s="95"/>
      <c r="AF16" s="20"/>
      <c r="AG16" s="95"/>
      <c r="AH16" s="95"/>
      <c r="AI16" s="20"/>
      <c r="AJ16" s="95"/>
      <c r="AK16" s="95"/>
    </row>
    <row r="17" spans="1:37" ht="18" thickBot="1" x14ac:dyDescent="0.45">
      <c r="A17" s="15" t="s">
        <v>28</v>
      </c>
      <c r="B17" s="30">
        <v>5.35</v>
      </c>
      <c r="C17" s="30">
        <v>5.5</v>
      </c>
      <c r="D17" s="53">
        <f>(C17/B17)-1</f>
        <v>2.8037383177570208E-2</v>
      </c>
      <c r="E17" s="30">
        <v>5.875</v>
      </c>
      <c r="F17" s="53">
        <f>(E17/C17)-1</f>
        <v>6.8181818181818121E-2</v>
      </c>
      <c r="G17" s="30">
        <v>6.9</v>
      </c>
      <c r="H17" s="53">
        <f>(G17/E17)-1</f>
        <v>0.17446808510638312</v>
      </c>
      <c r="I17" s="30">
        <v>8</v>
      </c>
      <c r="J17" s="53">
        <f>(I17/G17)-1</f>
        <v>0.15942028985507251</v>
      </c>
      <c r="K17" s="30">
        <v>8</v>
      </c>
      <c r="L17" s="53">
        <f t="shared" si="0"/>
        <v>0</v>
      </c>
      <c r="M17" s="30">
        <v>6</v>
      </c>
      <c r="N17" s="57">
        <f>(M17/K17)-1</f>
        <v>-0.25</v>
      </c>
      <c r="P17" s="43" t="s">
        <v>53</v>
      </c>
      <c r="Q17" s="42">
        <v>5.35</v>
      </c>
      <c r="R17" s="95"/>
      <c r="S17" s="95"/>
      <c r="T17" s="21">
        <v>5.5</v>
      </c>
      <c r="U17" s="95"/>
      <c r="V17" s="95"/>
      <c r="W17" s="20">
        <v>5.875</v>
      </c>
      <c r="X17" s="95"/>
      <c r="Y17" s="95"/>
      <c r="Z17" s="20">
        <v>6.9</v>
      </c>
      <c r="AA17" s="95"/>
      <c r="AB17" s="95"/>
      <c r="AC17" s="20">
        <v>8</v>
      </c>
      <c r="AD17" s="95"/>
      <c r="AE17" s="95"/>
      <c r="AF17" s="20">
        <v>8</v>
      </c>
      <c r="AG17" s="95"/>
      <c r="AH17" s="95"/>
      <c r="AI17" s="20">
        <v>6</v>
      </c>
      <c r="AJ17" s="95"/>
      <c r="AK17" s="95"/>
    </row>
    <row r="18" spans="1:37" x14ac:dyDescent="0.4">
      <c r="A18" s="40" t="s">
        <v>29</v>
      </c>
      <c r="B18" s="34"/>
      <c r="C18" s="35"/>
      <c r="D18" s="59"/>
      <c r="E18" s="35"/>
      <c r="F18" s="59"/>
      <c r="G18" s="35"/>
      <c r="H18" s="59"/>
      <c r="I18" s="35"/>
      <c r="J18" s="59"/>
      <c r="K18" s="34"/>
      <c r="L18" s="60"/>
      <c r="M18" s="34"/>
      <c r="N18" s="73"/>
      <c r="P18" s="22" t="s">
        <v>54</v>
      </c>
      <c r="Q18" s="44"/>
      <c r="R18" s="66"/>
      <c r="S18" s="66"/>
      <c r="T18" s="28"/>
      <c r="U18" s="66"/>
      <c r="V18" s="66"/>
      <c r="W18" s="17"/>
      <c r="X18" s="66"/>
      <c r="Y18" s="66"/>
      <c r="Z18" s="17"/>
      <c r="AA18" s="66"/>
      <c r="AB18" s="66"/>
      <c r="AC18" s="17"/>
      <c r="AD18" s="66"/>
      <c r="AE18" s="66"/>
      <c r="AF18" s="45"/>
      <c r="AG18" s="66"/>
      <c r="AH18" s="66"/>
      <c r="AI18" s="45"/>
      <c r="AJ18" s="66"/>
      <c r="AK18" s="66"/>
    </row>
    <row r="19" spans="1:37" x14ac:dyDescent="0.4">
      <c r="A19" s="13" t="s">
        <v>30</v>
      </c>
      <c r="B19" s="27">
        <v>6</v>
      </c>
      <c r="C19" s="27">
        <v>6</v>
      </c>
      <c r="D19" s="51">
        <f>(C19/B19)-1</f>
        <v>0</v>
      </c>
      <c r="E19" s="27">
        <v>6.3</v>
      </c>
      <c r="F19" s="51">
        <f>(E19/C19)-1</f>
        <v>5.0000000000000044E-2</v>
      </c>
      <c r="G19" s="27">
        <v>7</v>
      </c>
      <c r="H19" s="51">
        <f>(G19/E19)-1</f>
        <v>0.11111111111111116</v>
      </c>
      <c r="I19" s="27">
        <v>7</v>
      </c>
      <c r="J19" s="51">
        <f>(I19/G19)-1</f>
        <v>0</v>
      </c>
      <c r="K19" s="27">
        <v>7</v>
      </c>
      <c r="L19" s="51">
        <f t="shared" si="0"/>
        <v>0</v>
      </c>
      <c r="M19" s="27">
        <v>7.15</v>
      </c>
      <c r="N19" s="55">
        <f>(M19/K19)-1</f>
        <v>2.1428571428571574E-2</v>
      </c>
      <c r="P19" s="3" t="s">
        <v>55</v>
      </c>
      <c r="Q19" s="42">
        <v>6</v>
      </c>
      <c r="R19" s="95">
        <v>0.60703124999999991</v>
      </c>
      <c r="S19" s="95">
        <v>22.68895795844923</v>
      </c>
      <c r="T19" s="21">
        <v>6</v>
      </c>
      <c r="U19" s="65"/>
      <c r="V19" s="95">
        <v>20.001018451808751</v>
      </c>
      <c r="W19" s="20">
        <v>6.3</v>
      </c>
      <c r="X19" s="65"/>
      <c r="Y19" s="95">
        <v>15.208692715808944</v>
      </c>
      <c r="Z19" s="20">
        <v>7</v>
      </c>
      <c r="AA19" s="65"/>
      <c r="AB19" s="95">
        <v>14.553288230595003</v>
      </c>
      <c r="AC19" s="20">
        <v>7</v>
      </c>
      <c r="AD19" s="65"/>
      <c r="AE19" s="95">
        <v>15.238427857037674</v>
      </c>
      <c r="AF19" s="20">
        <v>7</v>
      </c>
      <c r="AG19" s="65"/>
      <c r="AH19" s="95">
        <v>14.717497582709241</v>
      </c>
      <c r="AI19" s="20">
        <v>7.15</v>
      </c>
      <c r="AJ19" s="65"/>
      <c r="AK19" s="95">
        <v>12.8</v>
      </c>
    </row>
    <row r="20" spans="1:37" ht="18" thickBot="1" x14ac:dyDescent="0.45">
      <c r="A20" s="15" t="s">
        <v>31</v>
      </c>
      <c r="B20" s="30">
        <v>6.8</v>
      </c>
      <c r="C20" s="30">
        <v>7.5</v>
      </c>
      <c r="D20" s="53">
        <f>(C20/B20)-1</f>
        <v>0.10294117647058831</v>
      </c>
      <c r="E20" s="30">
        <v>7.0250000000000004</v>
      </c>
      <c r="F20" s="53">
        <f>(E20/C20)-1</f>
        <v>-6.3333333333333242E-2</v>
      </c>
      <c r="G20" s="30">
        <v>7.2</v>
      </c>
      <c r="H20" s="53">
        <f>(G20/E20)-1</f>
        <v>2.4911032028469782E-2</v>
      </c>
      <c r="I20" s="30">
        <v>7.8</v>
      </c>
      <c r="J20" s="53">
        <f>(I20/G20)-1</f>
        <v>8.3333333333333259E-2</v>
      </c>
      <c r="K20" s="30">
        <v>7.15</v>
      </c>
      <c r="L20" s="53">
        <f t="shared" si="0"/>
        <v>-8.3333333333333259E-2</v>
      </c>
      <c r="M20" s="30">
        <v>7.7</v>
      </c>
      <c r="N20" s="57">
        <f>(M20/K20)-1</f>
        <v>7.6923076923076872E-2</v>
      </c>
      <c r="P20" s="4" t="s">
        <v>56</v>
      </c>
      <c r="Q20" s="46">
        <v>6.8</v>
      </c>
      <c r="R20" s="96"/>
      <c r="S20" s="96"/>
      <c r="T20" s="26">
        <v>7.5</v>
      </c>
      <c r="U20" s="68"/>
      <c r="V20" s="96"/>
      <c r="W20" s="25">
        <v>7.0250000000000004</v>
      </c>
      <c r="X20" s="68"/>
      <c r="Y20" s="96"/>
      <c r="Z20" s="25">
        <v>7.2</v>
      </c>
      <c r="AA20" s="68"/>
      <c r="AB20" s="96"/>
      <c r="AC20" s="25">
        <v>7.8</v>
      </c>
      <c r="AD20" s="68"/>
      <c r="AE20" s="96"/>
      <c r="AF20" s="25">
        <v>7.15</v>
      </c>
      <c r="AG20" s="68"/>
      <c r="AH20" s="96"/>
      <c r="AI20" s="25"/>
      <c r="AJ20" s="68"/>
      <c r="AK20" s="96"/>
    </row>
    <row r="21" spans="1:37" ht="18" thickBot="1" x14ac:dyDescent="0.45">
      <c r="A21" s="33" t="s">
        <v>32</v>
      </c>
      <c r="B21" s="34">
        <v>5.85</v>
      </c>
      <c r="C21" s="34">
        <v>6.65</v>
      </c>
      <c r="D21" s="60">
        <f>(C21/B21)-1</f>
        <v>0.13675213675213693</v>
      </c>
      <c r="E21" s="34">
        <v>9</v>
      </c>
      <c r="F21" s="60">
        <f>(E21/C21)-1</f>
        <v>0.35338345864661647</v>
      </c>
      <c r="G21" s="34">
        <v>9.5</v>
      </c>
      <c r="H21" s="60">
        <f>(G21/E21)-1</f>
        <v>5.555555555555558E-2</v>
      </c>
      <c r="I21" s="34">
        <v>7.8</v>
      </c>
      <c r="J21" s="60">
        <f>(I21/G21)-1</f>
        <v>-0.17894736842105263</v>
      </c>
      <c r="K21" s="34">
        <v>6.1</v>
      </c>
      <c r="L21" s="60">
        <f t="shared" si="0"/>
        <v>-0.21794871794871795</v>
      </c>
      <c r="M21" s="34">
        <v>6.5</v>
      </c>
      <c r="N21" s="73">
        <f>(M21/K21)-1</f>
        <v>6.5573770491803351E-2</v>
      </c>
      <c r="P21" s="24" t="s">
        <v>32</v>
      </c>
      <c r="Q21" s="44">
        <v>5.8</v>
      </c>
      <c r="R21" s="101">
        <v>0.76176470588235279</v>
      </c>
      <c r="S21" s="95">
        <v>18.080263373139232</v>
      </c>
      <c r="T21" s="47">
        <v>6.65</v>
      </c>
      <c r="U21" s="101">
        <v>0.6092178770949721</v>
      </c>
      <c r="V21" s="95">
        <v>18.646782827467529</v>
      </c>
      <c r="W21" s="45">
        <v>9</v>
      </c>
      <c r="X21" s="101">
        <v>0.6219421487603306</v>
      </c>
      <c r="Y21" s="95">
        <v>19.169289777217521</v>
      </c>
      <c r="Z21" s="45">
        <v>9.5</v>
      </c>
      <c r="AA21" s="101">
        <v>0.42728571428571427</v>
      </c>
      <c r="AB21" s="95">
        <v>21.223545336284378</v>
      </c>
      <c r="AC21" s="45">
        <v>7.8</v>
      </c>
      <c r="AD21" s="101">
        <v>0.50551724137931031</v>
      </c>
      <c r="AE21" s="95">
        <v>17.262281556800492</v>
      </c>
      <c r="AF21" s="45">
        <v>6.1</v>
      </c>
      <c r="AG21" s="101">
        <v>0.60165517241379307</v>
      </c>
      <c r="AH21" s="95">
        <v>13.893471025344009</v>
      </c>
      <c r="AI21" s="45">
        <v>6.5</v>
      </c>
      <c r="AJ21" s="101">
        <v>0.92561983471074372</v>
      </c>
      <c r="AK21" s="95">
        <v>12.1</v>
      </c>
    </row>
    <row r="22" spans="1:37" ht="18" thickBot="1" x14ac:dyDescent="0.45">
      <c r="A22" s="14" t="s">
        <v>33</v>
      </c>
      <c r="B22" s="27">
        <v>4</v>
      </c>
      <c r="C22" s="27">
        <v>4.5</v>
      </c>
      <c r="D22" s="51">
        <f>(C22/B22)-1</f>
        <v>0.125</v>
      </c>
      <c r="E22" s="27">
        <v>6.2</v>
      </c>
      <c r="F22" s="51">
        <f>(E22/C22)-1</f>
        <v>0.37777777777777777</v>
      </c>
      <c r="G22" s="27">
        <v>8</v>
      </c>
      <c r="H22" s="51">
        <f>(G22/E22)-1</f>
        <v>0.29032258064516125</v>
      </c>
      <c r="I22" s="27">
        <v>6</v>
      </c>
      <c r="J22" s="51">
        <f>(I22/G22)-1</f>
        <v>-0.25</v>
      </c>
      <c r="K22" s="27">
        <v>4.9249999999999998</v>
      </c>
      <c r="L22" s="51">
        <f t="shared" si="0"/>
        <v>-0.1791666666666667</v>
      </c>
      <c r="M22" s="27">
        <v>4.6500000000000004</v>
      </c>
      <c r="N22" s="55">
        <f>(M22/K22)-1</f>
        <v>-5.5837563451776595E-2</v>
      </c>
      <c r="P22" s="24" t="s">
        <v>33</v>
      </c>
      <c r="Q22" s="42">
        <v>4</v>
      </c>
      <c r="R22" s="95"/>
      <c r="S22" s="95"/>
      <c r="T22" s="21">
        <v>4.5</v>
      </c>
      <c r="U22" s="95"/>
      <c r="V22" s="95"/>
      <c r="W22" s="20">
        <v>6.2</v>
      </c>
      <c r="X22" s="95"/>
      <c r="Y22" s="95"/>
      <c r="Z22" s="20">
        <v>8</v>
      </c>
      <c r="AA22" s="95"/>
      <c r="AB22" s="95"/>
      <c r="AC22" s="20">
        <v>6</v>
      </c>
      <c r="AD22" s="95"/>
      <c r="AE22" s="95"/>
      <c r="AF22" s="20">
        <v>4.9249999999999998</v>
      </c>
      <c r="AG22" s="95"/>
      <c r="AH22" s="95"/>
      <c r="AI22" s="20">
        <v>4.6500000000000004</v>
      </c>
      <c r="AJ22" s="95"/>
      <c r="AK22" s="95"/>
    </row>
    <row r="23" spans="1:37" ht="18" thickBot="1" x14ac:dyDescent="0.45">
      <c r="A23" s="39" t="s">
        <v>34</v>
      </c>
      <c r="B23" s="30">
        <v>5.5</v>
      </c>
      <c r="C23" s="30">
        <v>6.75</v>
      </c>
      <c r="D23" s="53">
        <f>(C23/B23)-1</f>
        <v>0.22727272727272729</v>
      </c>
      <c r="E23" s="30">
        <v>9</v>
      </c>
      <c r="F23" s="53">
        <f>(E23/C23)-1</f>
        <v>0.33333333333333326</v>
      </c>
      <c r="G23" s="30">
        <v>10.5</v>
      </c>
      <c r="H23" s="53">
        <f>(G23/E23)-1</f>
        <v>0.16666666666666674</v>
      </c>
      <c r="I23" s="30">
        <v>7.95</v>
      </c>
      <c r="J23" s="53">
        <f>(I23/G23)-1</f>
        <v>-0.24285714285714288</v>
      </c>
      <c r="K23" s="30">
        <v>7.1</v>
      </c>
      <c r="L23" s="53">
        <f t="shared" si="0"/>
        <v>-0.10691823899371078</v>
      </c>
      <c r="M23" s="30">
        <v>7</v>
      </c>
      <c r="N23" s="57">
        <f>(M23/K23)-1</f>
        <v>-1.4084507042253502E-2</v>
      </c>
      <c r="P23" s="24" t="s">
        <v>34</v>
      </c>
      <c r="Q23" s="46">
        <v>5.5</v>
      </c>
      <c r="R23" s="96"/>
      <c r="S23" s="95"/>
      <c r="T23" s="26">
        <v>6.75</v>
      </c>
      <c r="U23" s="96"/>
      <c r="V23" s="95"/>
      <c r="W23" s="25">
        <v>9</v>
      </c>
      <c r="X23" s="96"/>
      <c r="Y23" s="95"/>
      <c r="Z23" s="25">
        <v>10.5</v>
      </c>
      <c r="AA23" s="96"/>
      <c r="AB23" s="95"/>
      <c r="AC23" s="25">
        <v>7.95</v>
      </c>
      <c r="AD23" s="96"/>
      <c r="AE23" s="95"/>
      <c r="AF23" s="25">
        <v>7.1</v>
      </c>
      <c r="AG23" s="96"/>
      <c r="AH23" s="95"/>
      <c r="AI23" s="25">
        <v>7</v>
      </c>
      <c r="AJ23" s="96"/>
      <c r="AK23" s="95"/>
    </row>
    <row r="24" spans="1:37" x14ac:dyDescent="0.4">
      <c r="A24" s="33" t="s">
        <v>35</v>
      </c>
      <c r="B24" s="34"/>
      <c r="C24" s="35"/>
      <c r="D24" s="59"/>
      <c r="E24" s="35"/>
      <c r="F24" s="59"/>
      <c r="G24" s="35"/>
      <c r="H24" s="59"/>
      <c r="I24" s="35"/>
      <c r="J24" s="59"/>
      <c r="K24" s="34"/>
      <c r="L24" s="60"/>
      <c r="M24" s="34"/>
      <c r="N24" s="73"/>
      <c r="P24" s="8" t="s">
        <v>35</v>
      </c>
      <c r="Q24" s="44"/>
      <c r="R24" s="66"/>
      <c r="S24" s="66"/>
      <c r="T24" s="28"/>
      <c r="U24" s="66"/>
      <c r="V24" s="66"/>
      <c r="W24" s="17"/>
      <c r="X24" s="66"/>
      <c r="Y24" s="66"/>
      <c r="Z24" s="17"/>
      <c r="AA24" s="66"/>
      <c r="AB24" s="66"/>
      <c r="AC24" s="17"/>
      <c r="AD24" s="66"/>
      <c r="AE24" s="66"/>
      <c r="AF24" s="45"/>
      <c r="AG24" s="66"/>
      <c r="AH24" s="66"/>
      <c r="AI24" s="45"/>
      <c r="AJ24" s="66"/>
      <c r="AK24" s="66"/>
    </row>
    <row r="25" spans="1:37" x14ac:dyDescent="0.4">
      <c r="A25" s="13" t="s">
        <v>36</v>
      </c>
      <c r="B25" s="27">
        <v>6</v>
      </c>
      <c r="C25" s="27">
        <v>5.4</v>
      </c>
      <c r="D25" s="51">
        <f>(C25/B25)-1</f>
        <v>-9.9999999999999978E-2</v>
      </c>
      <c r="E25" s="27">
        <v>6</v>
      </c>
      <c r="F25" s="51">
        <f>(E25/C25)-1</f>
        <v>0.11111111111111094</v>
      </c>
      <c r="G25" s="27">
        <v>8.5</v>
      </c>
      <c r="H25" s="51">
        <f>(G25/E25)-1</f>
        <v>0.41666666666666674</v>
      </c>
      <c r="I25" s="27">
        <v>7.9</v>
      </c>
      <c r="J25" s="51">
        <f>(I25/G25)-1</f>
        <v>-7.0588235294117618E-2</v>
      </c>
      <c r="K25" s="27">
        <v>5.7</v>
      </c>
      <c r="L25" s="51">
        <f t="shared" si="0"/>
        <v>-0.27848101265822789</v>
      </c>
      <c r="M25" s="27">
        <v>5.95</v>
      </c>
      <c r="N25" s="55">
        <f>(M25/K25)-1</f>
        <v>4.3859649122806932E-2</v>
      </c>
      <c r="P25" s="3" t="s">
        <v>36</v>
      </c>
      <c r="Q25" s="42">
        <v>6</v>
      </c>
      <c r="R25" s="95">
        <v>0.59769230769230763</v>
      </c>
      <c r="S25" s="95">
        <v>23.043472926549999</v>
      </c>
      <c r="T25" s="21">
        <v>5.4</v>
      </c>
      <c r="U25" s="95">
        <v>0.6990384615384615</v>
      </c>
      <c r="V25" s="95">
        <v>16.250827492094611</v>
      </c>
      <c r="W25" s="20">
        <v>6</v>
      </c>
      <c r="X25" s="95">
        <v>0.77184615384615385</v>
      </c>
      <c r="Y25" s="95">
        <v>15.446328539493459</v>
      </c>
      <c r="Z25" s="20">
        <v>8.5</v>
      </c>
      <c r="AA25" s="95">
        <v>0.46917647058823531</v>
      </c>
      <c r="AB25" s="95">
        <v>19.328585931258985</v>
      </c>
      <c r="AC25" s="20">
        <v>7.9</v>
      </c>
      <c r="AD25" s="95">
        <v>0.43892215568862269</v>
      </c>
      <c r="AE25" s="95">
        <v>19.881386344728845</v>
      </c>
      <c r="AF25" s="20">
        <v>5.7</v>
      </c>
      <c r="AG25" s="95">
        <v>0.56138996138996133</v>
      </c>
      <c r="AH25" s="95">
        <v>14.889968257506613</v>
      </c>
      <c r="AI25" s="20">
        <v>5.95</v>
      </c>
      <c r="AJ25" s="95">
        <v>0.81454545454545446</v>
      </c>
      <c r="AK25" s="95">
        <v>13.75</v>
      </c>
    </row>
    <row r="26" spans="1:37" ht="18" thickBot="1" x14ac:dyDescent="0.45">
      <c r="A26" s="15" t="s">
        <v>31</v>
      </c>
      <c r="B26" s="30">
        <v>7</v>
      </c>
      <c r="C26" s="30">
        <v>5</v>
      </c>
      <c r="D26" s="53">
        <f>(C26/B26)-1</f>
        <v>-0.2857142857142857</v>
      </c>
      <c r="E26" s="30">
        <v>7</v>
      </c>
      <c r="F26" s="53">
        <f>(E26/C26)-1</f>
        <v>0.39999999999999991</v>
      </c>
      <c r="G26" s="30"/>
      <c r="H26" s="53"/>
      <c r="I26" s="30">
        <v>8.8000000000000007</v>
      </c>
      <c r="J26" s="53"/>
      <c r="K26" s="30">
        <v>7.25</v>
      </c>
      <c r="L26" s="53">
        <f t="shared" si="0"/>
        <v>-0.17613636363636376</v>
      </c>
      <c r="M26" s="30">
        <v>7.8</v>
      </c>
      <c r="N26" s="57">
        <f>(M26/K26)-1</f>
        <v>7.5862068965517171E-2</v>
      </c>
      <c r="P26" s="4" t="s">
        <v>56</v>
      </c>
      <c r="Q26" s="46">
        <v>7</v>
      </c>
      <c r="R26" s="96"/>
      <c r="S26" s="96"/>
      <c r="T26" s="26">
        <v>5</v>
      </c>
      <c r="U26" s="96"/>
      <c r="V26" s="96"/>
      <c r="W26" s="25">
        <v>7</v>
      </c>
      <c r="X26" s="96"/>
      <c r="Y26" s="96"/>
      <c r="Z26" s="25"/>
      <c r="AA26" s="96"/>
      <c r="AB26" s="96"/>
      <c r="AC26" s="25">
        <v>8.8000000000000007</v>
      </c>
      <c r="AD26" s="96"/>
      <c r="AE26" s="96"/>
      <c r="AF26" s="25">
        <v>7.25</v>
      </c>
      <c r="AG26" s="96"/>
      <c r="AH26" s="96"/>
      <c r="AI26" s="25">
        <v>7.8</v>
      </c>
      <c r="AJ26" s="96"/>
      <c r="AK26" s="96"/>
    </row>
    <row r="27" spans="1:37" x14ac:dyDescent="0.4">
      <c r="A27" s="33" t="s">
        <v>37</v>
      </c>
      <c r="B27" s="34"/>
      <c r="C27" s="35"/>
      <c r="D27" s="59"/>
      <c r="E27" s="35"/>
      <c r="F27" s="59"/>
      <c r="G27" s="35"/>
      <c r="H27" s="59"/>
      <c r="I27" s="35"/>
      <c r="J27" s="59"/>
      <c r="K27" s="34"/>
      <c r="L27" s="60"/>
      <c r="M27" s="34"/>
      <c r="N27" s="73"/>
      <c r="P27" s="18" t="s">
        <v>37</v>
      </c>
      <c r="Q27" s="42"/>
      <c r="R27" s="69"/>
      <c r="S27" s="69"/>
      <c r="T27" s="19"/>
      <c r="U27" s="69"/>
      <c r="V27" s="69"/>
      <c r="W27" s="10"/>
      <c r="X27" s="69"/>
      <c r="Y27" s="69"/>
      <c r="Z27" s="10"/>
      <c r="AA27" s="69"/>
      <c r="AB27" s="69"/>
      <c r="AC27" s="10"/>
      <c r="AD27" s="69"/>
      <c r="AE27" s="69"/>
      <c r="AF27" s="20"/>
      <c r="AG27" s="69"/>
      <c r="AH27" s="69"/>
      <c r="AI27" s="20"/>
      <c r="AJ27" s="69"/>
      <c r="AK27" s="69"/>
    </row>
    <row r="28" spans="1:37" x14ac:dyDescent="0.4">
      <c r="A28" s="13" t="s">
        <v>38</v>
      </c>
      <c r="B28" s="27">
        <v>9</v>
      </c>
      <c r="C28" s="27">
        <v>9</v>
      </c>
      <c r="D28" s="51">
        <f>(C28/B28)-1</f>
        <v>0</v>
      </c>
      <c r="E28" s="27">
        <v>9</v>
      </c>
      <c r="F28" s="51">
        <f>(E28/C28)-1</f>
        <v>0</v>
      </c>
      <c r="G28" s="27">
        <v>9</v>
      </c>
      <c r="H28" s="51">
        <f>(G28/E28)-1</f>
        <v>0</v>
      </c>
      <c r="I28" s="27">
        <v>9</v>
      </c>
      <c r="J28" s="51">
        <f>(I28/G28)-1</f>
        <v>0</v>
      </c>
      <c r="K28" s="27">
        <v>9</v>
      </c>
      <c r="L28" s="51">
        <f t="shared" si="0"/>
        <v>0</v>
      </c>
      <c r="M28" s="27">
        <v>9</v>
      </c>
      <c r="N28" s="55">
        <f>(M28/K28)-1</f>
        <v>0</v>
      </c>
      <c r="P28" s="3" t="s">
        <v>57</v>
      </c>
      <c r="Q28" s="42">
        <v>9</v>
      </c>
      <c r="R28" s="65"/>
      <c r="S28" s="65"/>
      <c r="T28" s="21">
        <v>9</v>
      </c>
      <c r="U28" s="65"/>
      <c r="V28" s="65"/>
      <c r="W28" s="20">
        <v>9</v>
      </c>
      <c r="X28" s="65"/>
      <c r="Y28" s="65"/>
      <c r="Z28" s="20">
        <v>9</v>
      </c>
      <c r="AA28" s="65"/>
      <c r="AB28" s="65"/>
      <c r="AC28" s="20">
        <v>9</v>
      </c>
      <c r="AD28" s="65"/>
      <c r="AE28" s="65"/>
      <c r="AF28" s="20">
        <v>9</v>
      </c>
      <c r="AG28" s="65"/>
      <c r="AH28" s="65"/>
      <c r="AI28" s="20">
        <v>9</v>
      </c>
      <c r="AJ28" s="65"/>
      <c r="AK28" s="65"/>
    </row>
    <row r="29" spans="1:37" ht="18" thickBot="1" x14ac:dyDescent="0.45">
      <c r="A29" s="31" t="s">
        <v>31</v>
      </c>
      <c r="B29" s="32">
        <v>12</v>
      </c>
      <c r="C29" s="32">
        <v>14</v>
      </c>
      <c r="D29" s="61">
        <f>(C29/B29)-1</f>
        <v>0.16666666666666674</v>
      </c>
      <c r="E29" s="32">
        <v>14</v>
      </c>
      <c r="F29" s="61">
        <f>(E29/C29)-1</f>
        <v>0</v>
      </c>
      <c r="G29" s="32">
        <v>14.8</v>
      </c>
      <c r="H29" s="61">
        <f>(G29/E29)-1</f>
        <v>5.7142857142857162E-2</v>
      </c>
      <c r="I29" s="32">
        <v>12</v>
      </c>
      <c r="J29" s="61">
        <f>(I29/G29)-1</f>
        <v>-0.18918918918918926</v>
      </c>
      <c r="K29" s="32">
        <v>13</v>
      </c>
      <c r="L29" s="61">
        <f t="shared" si="0"/>
        <v>8.3333333333333259E-2</v>
      </c>
      <c r="M29" s="32">
        <v>11.574999999999999</v>
      </c>
      <c r="N29" s="74">
        <f>(M29/K29)-1</f>
        <v>-0.10961538461538467</v>
      </c>
      <c r="P29" s="43" t="s">
        <v>56</v>
      </c>
      <c r="Q29" s="42">
        <v>12</v>
      </c>
      <c r="R29" s="65"/>
      <c r="S29" s="65"/>
      <c r="T29" s="21">
        <v>14</v>
      </c>
      <c r="U29" s="65"/>
      <c r="V29" s="65"/>
      <c r="W29" s="20">
        <v>14</v>
      </c>
      <c r="X29" s="65"/>
      <c r="Y29" s="65"/>
      <c r="Z29" s="20">
        <v>14.8</v>
      </c>
      <c r="AA29" s="65"/>
      <c r="AB29" s="65"/>
      <c r="AC29" s="20">
        <v>12</v>
      </c>
      <c r="AD29" s="65"/>
      <c r="AE29" s="65"/>
      <c r="AF29" s="20">
        <v>13</v>
      </c>
      <c r="AG29" s="65"/>
      <c r="AH29" s="65"/>
      <c r="AI29" s="20">
        <v>11.574999999999999</v>
      </c>
      <c r="AJ29" s="65"/>
      <c r="AK29" s="65"/>
    </row>
    <row r="30" spans="1:37" ht="18" thickBot="1" x14ac:dyDescent="0.45">
      <c r="A30" s="36" t="s">
        <v>39</v>
      </c>
      <c r="B30" s="37"/>
      <c r="C30" s="37"/>
      <c r="D30" s="62">
        <f>AVERAGE(D5:D29)</f>
        <v>4.0141143085294068E-2</v>
      </c>
      <c r="E30" s="37"/>
      <c r="F30" s="62">
        <f>AVERAGE(F5:F29)</f>
        <v>0.2133008597898452</v>
      </c>
      <c r="G30" s="37"/>
      <c r="H30" s="62">
        <f>AVERAGE(H5:H29)</f>
        <v>0.12833122823134799</v>
      </c>
      <c r="I30" s="37"/>
      <c r="J30" s="62">
        <f>AVERAGE(J5:J29)</f>
        <v>-8.6907618831946268E-2</v>
      </c>
      <c r="K30" s="37"/>
      <c r="L30" s="62">
        <f>AVERAGE(L5:L29)</f>
        <v>-9.8943650123736127E-2</v>
      </c>
      <c r="M30" s="38"/>
      <c r="N30" s="63">
        <f t="shared" ref="N30" si="1">AVERAGE(N5:N29)</f>
        <v>-4.3942672408401662E-2</v>
      </c>
      <c r="P30" s="48" t="s">
        <v>39</v>
      </c>
      <c r="Q30" s="37"/>
      <c r="R30" s="70">
        <v>2.3334907035390224</v>
      </c>
      <c r="S30" s="70">
        <v>12.791237682378707</v>
      </c>
      <c r="T30" s="5">
        <v>4.5589473684210526</v>
      </c>
      <c r="U30" s="70">
        <v>2.2147085806565747</v>
      </c>
      <c r="V30" s="70">
        <v>11.177652499370202</v>
      </c>
      <c r="W30" s="5">
        <v>5.2526315789473683</v>
      </c>
      <c r="X30" s="70">
        <v>2.349059884836314</v>
      </c>
      <c r="Y30" s="70">
        <v>10.300381357563312</v>
      </c>
      <c r="Z30" s="5">
        <v>5.8324999999999996</v>
      </c>
      <c r="AA30" s="70">
        <v>1.7257173223897151</v>
      </c>
      <c r="AB30" s="70">
        <v>11.363800843450836</v>
      </c>
      <c r="AC30" s="5">
        <v>5.5578947368421048</v>
      </c>
      <c r="AD30" s="70">
        <v>2.0858598592290467</v>
      </c>
      <c r="AE30" s="70">
        <v>11.179382341546983</v>
      </c>
      <c r="AF30" s="5">
        <v>5.0347222222222223</v>
      </c>
      <c r="AG30" s="70">
        <v>2.017852601383058</v>
      </c>
      <c r="AH30" s="70">
        <v>9.5283203751152374</v>
      </c>
      <c r="AI30" s="5">
        <v>4.6220588235294118</v>
      </c>
      <c r="AJ30" s="70">
        <v>3.8391198701767508</v>
      </c>
      <c r="AK30" s="70">
        <v>7.7992857142857144</v>
      </c>
    </row>
    <row r="36" spans="1:37" s="2" customFormat="1" x14ac:dyDescent="0.4">
      <c r="A36" s="1"/>
      <c r="G36" s="1"/>
      <c r="H36" s="1"/>
      <c r="I36" s="1"/>
      <c r="J36" s="1"/>
      <c r="K36" s="1"/>
      <c r="L36" s="1"/>
      <c r="M36" s="1"/>
      <c r="N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x14ac:dyDescent="0.4"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</sheetData>
  <mergeCells count="102">
    <mergeCell ref="A1:N1"/>
    <mergeCell ref="N2:N3"/>
    <mergeCell ref="A2:A3"/>
    <mergeCell ref="D2:D3"/>
    <mergeCell ref="F2:F3"/>
    <mergeCell ref="H2:H3"/>
    <mergeCell ref="J2:J3"/>
    <mergeCell ref="B2:B3"/>
    <mergeCell ref="C2:C3"/>
    <mergeCell ref="X15:X17"/>
    <mergeCell ref="Y15:Y17"/>
    <mergeCell ref="P1:AK1"/>
    <mergeCell ref="R11:R13"/>
    <mergeCell ref="S11:S13"/>
    <mergeCell ref="U11:U13"/>
    <mergeCell ref="V11:V13"/>
    <mergeCell ref="X11:X13"/>
    <mergeCell ref="Y11:Y13"/>
    <mergeCell ref="AA11:AA13"/>
    <mergeCell ref="P2:P3"/>
    <mergeCell ref="X2:X3"/>
    <mergeCell ref="Y2:Y3"/>
    <mergeCell ref="AA2:AA3"/>
    <mergeCell ref="AB2:AB3"/>
    <mergeCell ref="AD2:AD3"/>
    <mergeCell ref="Q2:Q3"/>
    <mergeCell ref="R2:R3"/>
    <mergeCell ref="S2:S3"/>
    <mergeCell ref="T2:T3"/>
    <mergeCell ref="W2:W3"/>
    <mergeCell ref="U2:U3"/>
    <mergeCell ref="V2:V3"/>
    <mergeCell ref="AG11:AG13"/>
    <mergeCell ref="U21:U23"/>
    <mergeCell ref="V21:V23"/>
    <mergeCell ref="X21:X23"/>
    <mergeCell ref="Y21:Y23"/>
    <mergeCell ref="AJ15:AJ17"/>
    <mergeCell ref="AK15:AK17"/>
    <mergeCell ref="R19:R20"/>
    <mergeCell ref="S19:S20"/>
    <mergeCell ref="V19:V20"/>
    <mergeCell ref="Y19:Y20"/>
    <mergeCell ref="AB19:AB20"/>
    <mergeCell ref="AE19:AE20"/>
    <mergeCell ref="AH19:AH20"/>
    <mergeCell ref="AK19:AK20"/>
    <mergeCell ref="AA15:AA17"/>
    <mergeCell ref="AB15:AB17"/>
    <mergeCell ref="AD15:AD17"/>
    <mergeCell ref="AE15:AE17"/>
    <mergeCell ref="AG15:AG17"/>
    <mergeCell ref="AH15:AH17"/>
    <mergeCell ref="R15:R17"/>
    <mergeCell ref="S15:S17"/>
    <mergeCell ref="U15:U17"/>
    <mergeCell ref="V15:V17"/>
    <mergeCell ref="AD25:AD26"/>
    <mergeCell ref="AE25:AE26"/>
    <mergeCell ref="AG25:AG26"/>
    <mergeCell ref="AH25:AH26"/>
    <mergeCell ref="AJ25:AJ26"/>
    <mergeCell ref="AK25:AK26"/>
    <mergeCell ref="AJ21:AJ23"/>
    <mergeCell ref="AK21:AK23"/>
    <mergeCell ref="R25:R26"/>
    <mergeCell ref="S25:S26"/>
    <mergeCell ref="U25:U26"/>
    <mergeCell ref="V25:V26"/>
    <mergeCell ref="X25:X26"/>
    <mergeCell ref="Y25:Y26"/>
    <mergeCell ref="AA25:AA26"/>
    <mergeCell ref="AB25:AB26"/>
    <mergeCell ref="AA21:AA23"/>
    <mergeCell ref="AB21:AB23"/>
    <mergeCell ref="AD21:AD23"/>
    <mergeCell ref="AE21:AE23"/>
    <mergeCell ref="AG21:AG23"/>
    <mergeCell ref="AH21:AH23"/>
    <mergeCell ref="R21:R23"/>
    <mergeCell ref="S21:S23"/>
    <mergeCell ref="AK2:AK3"/>
    <mergeCell ref="Z2:Z3"/>
    <mergeCell ref="AC2:AC3"/>
    <mergeCell ref="AF2:AF3"/>
    <mergeCell ref="AI2:AI3"/>
    <mergeCell ref="AB11:AB13"/>
    <mergeCell ref="AD11:AD13"/>
    <mergeCell ref="AE11:AE13"/>
    <mergeCell ref="AK11:AK13"/>
    <mergeCell ref="E2:E3"/>
    <mergeCell ref="G2:G3"/>
    <mergeCell ref="I2:I3"/>
    <mergeCell ref="K2:K3"/>
    <mergeCell ref="M2:M3"/>
    <mergeCell ref="AH11:AH13"/>
    <mergeCell ref="AJ11:AJ13"/>
    <mergeCell ref="AE2:AE3"/>
    <mergeCell ref="AG2:AG3"/>
    <mergeCell ref="AH2:AH3"/>
    <mergeCell ref="AJ2:AJ3"/>
    <mergeCell ref="L2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F566A-9566-4A3C-B058-5B40C7E9A01D}">
  <sheetPr>
    <tabColor theme="4"/>
  </sheetPr>
  <dimension ref="A1:L18"/>
  <sheetViews>
    <sheetView workbookViewId="0">
      <selection activeCell="O8" sqref="O8"/>
    </sheetView>
  </sheetViews>
  <sheetFormatPr baseColWidth="10" defaultColWidth="11.19921875" defaultRowHeight="17.399999999999999" x14ac:dyDescent="0.4"/>
  <cols>
    <col min="1" max="1" width="12.69921875" style="1" customWidth="1"/>
    <col min="2" max="3" width="8.8984375" style="1" bestFit="1" customWidth="1"/>
    <col min="4" max="4" width="11.796875" style="1" bestFit="1" customWidth="1"/>
    <col min="5" max="5" width="8.8984375" style="1" bestFit="1" customWidth="1"/>
    <col min="6" max="6" width="11.796875" style="2" bestFit="1" customWidth="1"/>
    <col min="7" max="7" width="8.8984375" style="1" customWidth="1"/>
    <col min="8" max="8" width="11.796875" style="1" bestFit="1" customWidth="1"/>
    <col min="9" max="9" width="8.8984375" style="1" customWidth="1"/>
    <col min="10" max="10" width="11.796875" style="1" bestFit="1" customWidth="1"/>
    <col min="11" max="11" width="8.8984375" style="1" customWidth="1"/>
    <col min="12" max="12" width="11.796875" style="1" bestFit="1" customWidth="1"/>
    <col min="13" max="16384" width="11.19921875" style="1"/>
  </cols>
  <sheetData>
    <row r="1" spans="1:12" ht="39.6" customHeight="1" thickBot="1" x14ac:dyDescent="0.45">
      <c r="A1" s="84" t="s">
        <v>78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6"/>
    </row>
    <row r="2" spans="1:12" ht="18" thickBot="1" x14ac:dyDescent="0.45">
      <c r="A2" s="83" t="s">
        <v>6</v>
      </c>
      <c r="B2" s="37">
        <v>2020</v>
      </c>
      <c r="C2" s="37">
        <v>2021</v>
      </c>
      <c r="D2" s="75" t="s">
        <v>79</v>
      </c>
      <c r="E2" s="37">
        <v>2022</v>
      </c>
      <c r="F2" s="75" t="s">
        <v>58</v>
      </c>
      <c r="G2" s="37">
        <v>2023</v>
      </c>
      <c r="H2" s="75" t="s">
        <v>59</v>
      </c>
      <c r="I2" s="37">
        <v>2024</v>
      </c>
      <c r="J2" s="75" t="s">
        <v>60</v>
      </c>
      <c r="K2" s="37">
        <v>2025</v>
      </c>
      <c r="L2" s="71" t="s">
        <v>77</v>
      </c>
    </row>
    <row r="3" spans="1:12" x14ac:dyDescent="0.4">
      <c r="A3" s="33" t="s">
        <v>61</v>
      </c>
      <c r="B3" s="34"/>
      <c r="C3" s="34"/>
      <c r="D3" s="60"/>
      <c r="E3" s="34"/>
      <c r="F3" s="60"/>
      <c r="G3" s="34"/>
      <c r="H3" s="60"/>
      <c r="I3" s="34"/>
      <c r="J3" s="60"/>
      <c r="K3" s="34"/>
      <c r="L3" s="73"/>
    </row>
    <row r="4" spans="1:12" x14ac:dyDescent="0.4">
      <c r="A4" s="13" t="s">
        <v>62</v>
      </c>
      <c r="B4" s="27">
        <v>0.82499999999999996</v>
      </c>
      <c r="C4" s="27">
        <v>0.95499999999999996</v>
      </c>
      <c r="D4" s="51">
        <f>+C4/B4-1</f>
        <v>0.15757575757575748</v>
      </c>
      <c r="E4" s="27">
        <v>1.1499999999999999</v>
      </c>
      <c r="F4" s="51">
        <f>+E4/C4-1</f>
        <v>0.20418848167539272</v>
      </c>
      <c r="G4" s="27">
        <v>1.35</v>
      </c>
      <c r="H4" s="51">
        <f>+G4/E4-1</f>
        <v>0.17391304347826098</v>
      </c>
      <c r="I4" s="27">
        <v>1.2649999999999999</v>
      </c>
      <c r="J4" s="51">
        <f>+I4/G4-1</f>
        <v>-6.2962962962963109E-2</v>
      </c>
      <c r="K4" s="27">
        <v>0.92749999999999999</v>
      </c>
      <c r="L4" s="55">
        <f>+K4/I4-1</f>
        <v>-0.26679841897233192</v>
      </c>
    </row>
    <row r="5" spans="1:12" x14ac:dyDescent="0.4">
      <c r="A5" s="13" t="s">
        <v>63</v>
      </c>
      <c r="B5" s="27">
        <v>1.33</v>
      </c>
      <c r="C5" s="27">
        <v>1.4875</v>
      </c>
      <c r="D5" s="51">
        <f>+C5/B5-1</f>
        <v>0.11842105263157898</v>
      </c>
      <c r="E5" s="27">
        <v>1.66</v>
      </c>
      <c r="F5" s="51">
        <f>+E5/C5-1</f>
        <v>0.11596638655462166</v>
      </c>
      <c r="G5" s="27">
        <v>1.7</v>
      </c>
      <c r="H5" s="51">
        <f>+G5/E5-1</f>
        <v>2.4096385542168752E-2</v>
      </c>
      <c r="I5" s="27">
        <v>1.65</v>
      </c>
      <c r="J5" s="51">
        <f>+I5/G5-1</f>
        <v>-2.9411764705882359E-2</v>
      </c>
      <c r="K5" s="27">
        <v>1.2374999999999998</v>
      </c>
      <c r="L5" s="55">
        <f>+K5/I5-1</f>
        <v>-0.25000000000000011</v>
      </c>
    </row>
    <row r="6" spans="1:12" ht="18" thickBot="1" x14ac:dyDescent="0.45">
      <c r="A6" s="13" t="s">
        <v>64</v>
      </c>
      <c r="B6" s="77"/>
      <c r="C6" s="77"/>
      <c r="D6" s="51"/>
      <c r="E6" s="77"/>
      <c r="F6" s="51"/>
      <c r="G6" s="77"/>
      <c r="H6" s="51"/>
      <c r="I6" s="77"/>
      <c r="J6" s="51"/>
      <c r="K6" s="27">
        <v>1.28</v>
      </c>
      <c r="L6" s="55"/>
    </row>
    <row r="7" spans="1:12" x14ac:dyDescent="0.4">
      <c r="A7" s="33" t="s">
        <v>65</v>
      </c>
      <c r="B7" s="34"/>
      <c r="C7" s="34"/>
      <c r="D7" s="60"/>
      <c r="E7" s="34"/>
      <c r="F7" s="60"/>
      <c r="G7" s="34"/>
      <c r="H7" s="60"/>
      <c r="I7" s="34"/>
      <c r="J7" s="60"/>
      <c r="K7" s="34"/>
      <c r="L7" s="73"/>
    </row>
    <row r="8" spans="1:12" x14ac:dyDescent="0.4">
      <c r="A8" s="13" t="s">
        <v>66</v>
      </c>
      <c r="B8" s="77">
        <v>140</v>
      </c>
      <c r="C8" s="77">
        <v>149</v>
      </c>
      <c r="D8" s="51">
        <f>+C8/B8-1</f>
        <v>6.4285714285714279E-2</v>
      </c>
      <c r="E8" s="77">
        <v>145</v>
      </c>
      <c r="F8" s="51">
        <f>+E8/C8-1</f>
        <v>-2.6845637583892579E-2</v>
      </c>
      <c r="G8" s="77">
        <v>130</v>
      </c>
      <c r="H8" s="51">
        <f>+G8/E8-1</f>
        <v>-0.10344827586206895</v>
      </c>
      <c r="I8" s="77">
        <v>150</v>
      </c>
      <c r="J8" s="51">
        <f>+I8/G8-1</f>
        <v>0.15384615384615374</v>
      </c>
      <c r="K8" s="77">
        <v>150</v>
      </c>
      <c r="L8" s="55">
        <f>+K8/I8-1</f>
        <v>0</v>
      </c>
    </row>
    <row r="9" spans="1:12" x14ac:dyDescent="0.4">
      <c r="A9" s="13" t="s">
        <v>67</v>
      </c>
      <c r="B9" s="77">
        <v>215</v>
      </c>
      <c r="C9" s="77">
        <v>212</v>
      </c>
      <c r="D9" s="51">
        <f>+C9/B9-1</f>
        <v>-1.3953488372092981E-2</v>
      </c>
      <c r="E9" s="77">
        <v>225</v>
      </c>
      <c r="F9" s="51">
        <f>+E9/C9-1</f>
        <v>6.1320754716981174E-2</v>
      </c>
      <c r="G9" s="77">
        <v>231.5</v>
      </c>
      <c r="H9" s="51">
        <f>+G9/E9-1</f>
        <v>2.8888888888888964E-2</v>
      </c>
      <c r="I9" s="77">
        <v>216.5</v>
      </c>
      <c r="J9" s="51">
        <f>+I9/G9-1</f>
        <v>-6.4794816414686873E-2</v>
      </c>
      <c r="K9" s="77">
        <v>200</v>
      </c>
      <c r="L9" s="55">
        <f>+K9/I9-1</f>
        <v>-7.6212471131639759E-2</v>
      </c>
    </row>
    <row r="10" spans="1:12" x14ac:dyDescent="0.4">
      <c r="A10" s="13" t="s">
        <v>68</v>
      </c>
      <c r="B10" s="77">
        <v>185</v>
      </c>
      <c r="C10" s="77">
        <v>175</v>
      </c>
      <c r="D10" s="51">
        <f>+C10/B10-1</f>
        <v>-5.4054054054054057E-2</v>
      </c>
      <c r="E10" s="77">
        <v>188</v>
      </c>
      <c r="F10" s="51">
        <f>+E10/C10-1</f>
        <v>7.4285714285714288E-2</v>
      </c>
      <c r="G10" s="77">
        <v>180</v>
      </c>
      <c r="H10" s="51">
        <f>+G10/E10-1</f>
        <v>-4.2553191489361653E-2</v>
      </c>
      <c r="I10" s="77">
        <v>182.5</v>
      </c>
      <c r="J10" s="51">
        <f>+I10/G10-1</f>
        <v>1.388888888888884E-2</v>
      </c>
      <c r="K10" s="77">
        <v>172.5</v>
      </c>
      <c r="L10" s="55">
        <f>+K10/I10-1</f>
        <v>-5.4794520547945202E-2</v>
      </c>
    </row>
    <row r="11" spans="1:12" ht="18" thickBot="1" x14ac:dyDescent="0.45">
      <c r="A11" s="15" t="s">
        <v>64</v>
      </c>
      <c r="B11" s="78"/>
      <c r="C11" s="78"/>
      <c r="D11" s="79"/>
      <c r="E11" s="78"/>
      <c r="F11" s="79"/>
      <c r="G11" s="78"/>
      <c r="H11" s="79"/>
      <c r="I11" s="78"/>
      <c r="J11" s="79"/>
      <c r="K11" s="78">
        <v>210</v>
      </c>
      <c r="L11" s="58"/>
    </row>
    <row r="12" spans="1:12" x14ac:dyDescent="0.4">
      <c r="A12" s="33" t="s">
        <v>69</v>
      </c>
      <c r="B12" s="34"/>
      <c r="C12" s="34"/>
      <c r="D12" s="60"/>
      <c r="E12" s="34"/>
      <c r="F12" s="60"/>
      <c r="G12" s="34"/>
      <c r="H12" s="60"/>
      <c r="I12" s="34"/>
      <c r="J12" s="60"/>
      <c r="K12" s="34"/>
      <c r="L12" s="73"/>
    </row>
    <row r="13" spans="1:12" x14ac:dyDescent="0.4">
      <c r="A13" s="13" t="s">
        <v>70</v>
      </c>
      <c r="B13" s="27">
        <v>5</v>
      </c>
      <c r="C13" s="27">
        <v>5.15</v>
      </c>
      <c r="D13" s="51">
        <f>+C13/B13-1</f>
        <v>3.0000000000000027E-2</v>
      </c>
      <c r="E13" s="27">
        <v>6.0250000000000004</v>
      </c>
      <c r="F13" s="51">
        <f>+E13/C13-1</f>
        <v>0.16990291262135915</v>
      </c>
      <c r="G13" s="27">
        <v>4.9000000000000004</v>
      </c>
      <c r="H13" s="51">
        <f>+G13/E13-1</f>
        <v>-0.18672199170124482</v>
      </c>
      <c r="I13" s="27">
        <v>6.5</v>
      </c>
      <c r="J13" s="51">
        <f>+I13/G13-1</f>
        <v>0.32653061224489788</v>
      </c>
      <c r="K13" s="27">
        <v>5.375</v>
      </c>
      <c r="L13" s="55">
        <f>+K13/I13-1</f>
        <v>-0.17307692307692313</v>
      </c>
    </row>
    <row r="14" spans="1:12" x14ac:dyDescent="0.4">
      <c r="A14" s="13" t="s">
        <v>71</v>
      </c>
      <c r="B14" s="27">
        <v>1.45</v>
      </c>
      <c r="C14" s="27">
        <v>1.4750000000000001</v>
      </c>
      <c r="D14" s="51">
        <f>+C14/B14-1</f>
        <v>1.7241379310344973E-2</v>
      </c>
      <c r="E14" s="27">
        <v>1.5649999999999999</v>
      </c>
      <c r="F14" s="51">
        <f>+E14/C14-1</f>
        <v>6.1016949152542299E-2</v>
      </c>
      <c r="G14" s="27">
        <v>2.25</v>
      </c>
      <c r="H14" s="51">
        <f>+G14/E14-1</f>
        <v>0.43769968051118213</v>
      </c>
      <c r="I14" s="27">
        <v>2.4</v>
      </c>
      <c r="J14" s="51">
        <f>+I14/G14-1</f>
        <v>6.6666666666666652E-2</v>
      </c>
      <c r="K14" s="27">
        <v>1.8</v>
      </c>
      <c r="L14" s="55">
        <f>+K14/I14-1</f>
        <v>-0.25</v>
      </c>
    </row>
    <row r="15" spans="1:12" ht="18" thickBot="1" x14ac:dyDescent="0.45">
      <c r="A15" s="31" t="s">
        <v>72</v>
      </c>
      <c r="B15" s="32">
        <v>4.21</v>
      </c>
      <c r="C15" s="32">
        <v>4.25</v>
      </c>
      <c r="D15" s="61">
        <f>+C15/B15-1</f>
        <v>9.5011876484560887E-3</v>
      </c>
      <c r="E15" s="32">
        <v>4.375</v>
      </c>
      <c r="F15" s="61">
        <f>+E15/C15-1</f>
        <v>2.9411764705882248E-2</v>
      </c>
      <c r="G15" s="32">
        <v>4</v>
      </c>
      <c r="H15" s="61">
        <f>+G15/E15-1</f>
        <v>-8.5714285714285743E-2</v>
      </c>
      <c r="I15" s="32">
        <v>4.95</v>
      </c>
      <c r="J15" s="61">
        <f>+I15/G15-1</f>
        <v>0.23750000000000004</v>
      </c>
      <c r="K15" s="32">
        <v>3.65</v>
      </c>
      <c r="L15" s="74">
        <f>+K15/I15-1</f>
        <v>-0.26262626262626265</v>
      </c>
    </row>
    <row r="16" spans="1:12" ht="18" thickBot="1" x14ac:dyDescent="0.45">
      <c r="A16" s="80" t="s">
        <v>73</v>
      </c>
      <c r="B16" s="81">
        <v>1.1000000000000001</v>
      </c>
      <c r="C16" s="81">
        <v>1.4</v>
      </c>
      <c r="D16" s="76">
        <f>+C16/B16-1</f>
        <v>0.27272727272727249</v>
      </c>
      <c r="E16" s="81">
        <v>1.625</v>
      </c>
      <c r="F16" s="76">
        <f>+E16/C16-1</f>
        <v>0.16071428571428581</v>
      </c>
      <c r="G16" s="81">
        <v>2.2999999999999998</v>
      </c>
      <c r="H16" s="76">
        <f>+G16/E16-1</f>
        <v>0.41538461538461524</v>
      </c>
      <c r="I16" s="81">
        <v>2.2749999999999999</v>
      </c>
      <c r="J16" s="76">
        <f>+I16/G16-1</f>
        <v>-1.0869565217391242E-2</v>
      </c>
      <c r="K16" s="81">
        <v>1.125</v>
      </c>
      <c r="L16" s="82">
        <f>+K16/I16-1</f>
        <v>-0.50549450549450547</v>
      </c>
    </row>
    <row r="17" spans="1:12" ht="18" thickBot="1" x14ac:dyDescent="0.45">
      <c r="A17" s="80" t="s">
        <v>74</v>
      </c>
      <c r="B17" s="81">
        <v>1.0750000000000002</v>
      </c>
      <c r="C17" s="81">
        <v>1.1499999999999999</v>
      </c>
      <c r="D17" s="76">
        <f>+C17/B17-1</f>
        <v>6.9767441860464796E-2</v>
      </c>
      <c r="E17" s="81">
        <v>1.1000000000000001</v>
      </c>
      <c r="F17" s="76">
        <f>+E17/C17-1</f>
        <v>-4.3478260869565077E-2</v>
      </c>
      <c r="G17" s="81">
        <v>2.0300000000000002</v>
      </c>
      <c r="H17" s="76">
        <f>+G17/E17-1</f>
        <v>0.84545454545454546</v>
      </c>
      <c r="I17" s="81">
        <v>2.4750000000000001</v>
      </c>
      <c r="J17" s="76">
        <f>+I17/G17-1</f>
        <v>0.21921182266009831</v>
      </c>
      <c r="K17" s="81">
        <v>1.1000000000000001</v>
      </c>
      <c r="L17" s="82">
        <f>+K17/I17-1</f>
        <v>-0.55555555555555558</v>
      </c>
    </row>
    <row r="18" spans="1:12" x14ac:dyDescent="0.4">
      <c r="A18" s="1" t="s">
        <v>75</v>
      </c>
      <c r="C18" s="49"/>
      <c r="D18" s="49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CULTIVOS DE INVIERNO</vt:lpstr>
      <vt:lpstr>FORRAJERAS</vt:lpstr>
      <vt:lpstr>CULTIVOS DE VERANO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Anaprose</dc:creator>
  <cp:lastModifiedBy>Rodolfo Fonseca - ANAPROSE</cp:lastModifiedBy>
  <dcterms:created xsi:type="dcterms:W3CDTF">2020-04-06T12:09:19Z</dcterms:created>
  <dcterms:modified xsi:type="dcterms:W3CDTF">2026-05-14T12:33:21Z</dcterms:modified>
</cp:coreProperties>
</file>